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\WEB Uprava\"/>
    </mc:Choice>
  </mc:AlternateContent>
  <bookViews>
    <workbookView xWindow="0" yWindow="0" windowWidth="28800" windowHeight="12300" firstSheet="1" activeTab="1"/>
  </bookViews>
  <sheets>
    <sheet name="PRIKAZ PO KONTIMA  (2)" sheetId="10" state="hidden" r:id="rId1"/>
    <sheet name="PRIKAZ PO KONTIMA " sheetId="9" r:id="rId2"/>
    <sheet name="ZBIRNI PRIKAZ" sheetId="6" state="hidden" r:id="rId3"/>
    <sheet name="NESPROVEDENE" sheetId="7" state="hidden" r:id="rId4"/>
    <sheet name="SPROVEDENE" sheetId="1" state="hidden" r:id="rId5"/>
    <sheet name="Sheet1" sheetId="8" r:id="rId6"/>
  </sheets>
  <calcPr calcId="162913"/>
</workbook>
</file>

<file path=xl/calcChain.xml><?xml version="1.0" encoding="utf-8"?>
<calcChain xmlns="http://schemas.openxmlformats.org/spreadsheetml/2006/main">
  <c r="O84" i="10" l="1"/>
  <c r="N84" i="10"/>
  <c r="O83" i="10"/>
  <c r="O82" i="10"/>
  <c r="E82" i="10"/>
  <c r="O81" i="10"/>
  <c r="E81" i="10"/>
  <c r="O79" i="10"/>
  <c r="O77" i="10"/>
  <c r="N77" i="10"/>
  <c r="O69" i="10"/>
  <c r="N69" i="10"/>
  <c r="O68" i="10"/>
  <c r="N68" i="10"/>
  <c r="O66" i="10"/>
  <c r="O65" i="10"/>
  <c r="N65" i="10"/>
  <c r="O63" i="10"/>
  <c r="N63" i="10"/>
  <c r="O59" i="10"/>
  <c r="N59" i="10"/>
  <c r="O57" i="10"/>
  <c r="N57" i="10"/>
  <c r="E56" i="10"/>
  <c r="O55" i="10"/>
  <c r="N55" i="10"/>
  <c r="O54" i="10"/>
  <c r="N54" i="10"/>
  <c r="O52" i="10"/>
  <c r="N52" i="10"/>
  <c r="O50" i="10"/>
  <c r="N50" i="10"/>
  <c r="O45" i="10"/>
  <c r="O44" i="10"/>
  <c r="N44" i="10"/>
  <c r="O42" i="10"/>
  <c r="N42" i="10"/>
  <c r="O41" i="10"/>
  <c r="O40" i="10"/>
  <c r="N40" i="10"/>
  <c r="E39" i="10"/>
  <c r="O38" i="10"/>
  <c r="N38" i="10"/>
  <c r="O36" i="10"/>
  <c r="N36" i="10"/>
  <c r="O35" i="10"/>
  <c r="N35" i="10"/>
  <c r="O28" i="10"/>
  <c r="N28" i="10"/>
  <c r="O25" i="10"/>
  <c r="N25" i="10"/>
  <c r="O23" i="10"/>
  <c r="N23" i="10"/>
  <c r="O20" i="10"/>
  <c r="N20" i="10"/>
  <c r="O17" i="10"/>
  <c r="N17" i="10"/>
  <c r="O15" i="10"/>
  <c r="N15" i="10"/>
  <c r="O13" i="10"/>
  <c r="N13" i="10"/>
  <c r="O11" i="10"/>
  <c r="O8" i="10"/>
  <c r="N8" i="10"/>
  <c r="A7" i="10"/>
  <c r="A8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O6" i="10"/>
  <c r="N76" i="6" l="1"/>
  <c r="O102" i="6" l="1"/>
  <c r="N102" i="6"/>
  <c r="E76" i="6"/>
  <c r="O76" i="6" s="1"/>
  <c r="N88" i="6" l="1"/>
  <c r="O88" i="6"/>
  <c r="E68" i="7" l="1"/>
  <c r="M120" i="6"/>
  <c r="L120" i="6"/>
  <c r="O119" i="6"/>
  <c r="N119" i="6"/>
  <c r="O115" i="6"/>
  <c r="N115" i="6"/>
  <c r="N120" i="6" s="1"/>
  <c r="M110" i="6"/>
  <c r="L110" i="6"/>
  <c r="O109" i="6"/>
  <c r="N109" i="6"/>
  <c r="O108" i="6"/>
  <c r="O110" i="6" s="1"/>
  <c r="N108" i="6"/>
  <c r="M103" i="6"/>
  <c r="L103" i="6"/>
  <c r="O98" i="6"/>
  <c r="N98" i="6"/>
  <c r="O85" i="6"/>
  <c r="N85" i="6"/>
  <c r="L80" i="6"/>
  <c r="O77" i="6"/>
  <c r="N77" i="6"/>
  <c r="O73" i="6"/>
  <c r="N73" i="6"/>
  <c r="O71" i="6"/>
  <c r="N71" i="6"/>
  <c r="O69" i="6"/>
  <c r="N69" i="6"/>
  <c r="E68" i="6"/>
  <c r="O67" i="6"/>
  <c r="N67" i="6"/>
  <c r="O64" i="6"/>
  <c r="N64" i="6"/>
  <c r="O63" i="6"/>
  <c r="N63" i="6"/>
  <c r="O62" i="6"/>
  <c r="N62" i="6"/>
  <c r="O56" i="6"/>
  <c r="N56" i="6"/>
  <c r="O53" i="6"/>
  <c r="N53" i="6"/>
  <c r="O51" i="6"/>
  <c r="N51" i="6"/>
  <c r="N48" i="6"/>
  <c r="M48" i="6"/>
  <c r="M80" i="6" s="1"/>
  <c r="O47" i="6"/>
  <c r="N47" i="6"/>
  <c r="O45" i="6"/>
  <c r="N45" i="6"/>
  <c r="O42" i="6"/>
  <c r="N42" i="6"/>
  <c r="O40" i="6"/>
  <c r="N40" i="6"/>
  <c r="O37" i="6"/>
  <c r="N37" i="6"/>
  <c r="O36" i="6"/>
  <c r="N36" i="6"/>
  <c r="O33" i="6"/>
  <c r="N33" i="6"/>
  <c r="O31" i="6"/>
  <c r="N31" i="6"/>
  <c r="O27" i="6"/>
  <c r="N27" i="6"/>
  <c r="O13" i="6"/>
  <c r="N13" i="6"/>
  <c r="O8" i="6"/>
  <c r="N8" i="6"/>
  <c r="O7" i="6"/>
  <c r="N7" i="6"/>
  <c r="O103" i="6" l="1"/>
  <c r="N80" i="6"/>
  <c r="L123" i="6"/>
  <c r="O120" i="6"/>
  <c r="N103" i="6"/>
  <c r="N110" i="6"/>
  <c r="M123" i="6"/>
  <c r="O48" i="6"/>
  <c r="O80" i="6" s="1"/>
  <c r="O46" i="1"/>
  <c r="N46" i="1"/>
  <c r="O27" i="1"/>
  <c r="N27" i="1"/>
  <c r="O13" i="1"/>
  <c r="N13" i="1"/>
  <c r="N123" i="6" l="1"/>
  <c r="O123" i="6"/>
  <c r="O34" i="1"/>
  <c r="N34" i="1"/>
  <c r="O25" i="1" l="1"/>
  <c r="N25" i="1"/>
  <c r="O15" i="1" l="1"/>
  <c r="N15" i="1"/>
  <c r="O43" i="1" l="1"/>
  <c r="N43" i="1"/>
  <c r="O19" i="1" l="1"/>
  <c r="N19" i="1"/>
  <c r="O14" i="1" l="1"/>
  <c r="N14" i="1"/>
  <c r="O11" i="1" l="1"/>
  <c r="N11" i="1"/>
  <c r="O70" i="1" l="1"/>
  <c r="N70" i="1"/>
  <c r="O17" i="1" l="1"/>
  <c r="N17" i="1"/>
  <c r="O33" i="1" l="1"/>
  <c r="O29" i="1" l="1"/>
  <c r="N29" i="1"/>
  <c r="O8" i="1"/>
  <c r="N8" i="1"/>
  <c r="O64" i="1" l="1"/>
  <c r="N64" i="1"/>
  <c r="O63" i="1" l="1"/>
  <c r="N63" i="1"/>
  <c r="N33" i="1" l="1"/>
  <c r="O16" i="1"/>
  <c r="N16" i="1"/>
  <c r="O20" i="1" l="1"/>
  <c r="N20" i="1"/>
  <c r="O32" i="1" l="1"/>
  <c r="N32" i="1"/>
  <c r="O7" i="1" l="1"/>
  <c r="N7" i="1"/>
  <c r="O31" i="1" l="1"/>
  <c r="N31" i="1"/>
  <c r="O38" i="1" l="1"/>
  <c r="N38" i="1"/>
  <c r="O26" i="1"/>
  <c r="N26" i="1"/>
  <c r="O30" i="1" l="1"/>
  <c r="N30" i="1"/>
  <c r="O56" i="1" l="1"/>
  <c r="N56" i="1"/>
  <c r="O9" i="1" l="1"/>
  <c r="N9" i="1"/>
  <c r="O21" i="1" l="1"/>
  <c r="N21" i="1"/>
  <c r="N22" i="1"/>
  <c r="O69" i="1" l="1"/>
  <c r="N69" i="1"/>
  <c r="O28" i="1"/>
  <c r="N28" i="1"/>
  <c r="M22" i="1"/>
  <c r="O22" i="1" l="1"/>
</calcChain>
</file>

<file path=xl/comments1.xml><?xml version="1.0" encoding="utf-8"?>
<comments xmlns="http://schemas.openxmlformats.org/spreadsheetml/2006/main">
  <authors>
    <author>Dusanka Miljanovic</author>
  </authors>
  <commentList>
    <comment ref="A99" authorId="0" shapeId="0">
      <text>
        <r>
          <rPr>
            <b/>
            <sz val="9"/>
            <color indexed="81"/>
            <rFont val="Tahoma"/>
            <family val="2"/>
          </rPr>
          <t>Dusanka Miljanovic:</t>
        </r>
        <r>
          <rPr>
            <sz val="9"/>
            <color indexed="81"/>
            <rFont val="Tahoma"/>
            <family val="2"/>
          </rPr>
          <t xml:space="preserve">
НЕЋЕМО СТАВЉАТИ У План набавки на које се ЗЈН не примењује
јер су то понуђачи код којих је цена одређена од стране надлежних држ.органа или на други начин прописана и не можемо да преговарамо и утичемо на другачију цену....
</t>
        </r>
      </text>
    </comment>
    <comment ref="A116" authorId="0" shapeId="0">
      <text>
        <r>
          <rPr>
            <b/>
            <sz val="9"/>
            <color indexed="81"/>
            <rFont val="Tahoma"/>
            <family val="2"/>
          </rPr>
          <t>Dusanka Miljanovic:</t>
        </r>
        <r>
          <rPr>
            <sz val="9"/>
            <color indexed="81"/>
            <rFont val="Tahoma"/>
            <family val="2"/>
          </rPr>
          <t xml:space="preserve">
ИСТИ ТЈ. СЛИЧАН СЛУЧАЈ КАО И "СЛ.ГЛАСНИК" тако да га не стављамо у овај преглед Плана</t>
        </r>
      </text>
    </comment>
  </commentList>
</comments>
</file>

<file path=xl/comments2.xml><?xml version="1.0" encoding="utf-8"?>
<comments xmlns="http://schemas.openxmlformats.org/spreadsheetml/2006/main">
  <authors>
    <author>Milena Jasnic</author>
  </authors>
  <commentList>
    <comment ref="M48" authorId="0" shapeId="0">
      <text>
        <r>
          <rPr>
            <b/>
            <sz val="8"/>
            <color indexed="81"/>
            <rFont val="Tahoma"/>
            <family val="2"/>
            <charset val="238"/>
          </rPr>
          <t>Milena Jasnic:</t>
        </r>
        <r>
          <rPr>
            <sz val="8"/>
            <color indexed="81"/>
            <rFont val="Tahoma"/>
            <family val="2"/>
            <charset val="238"/>
          </rPr>
          <t xml:space="preserve">
ЧЛАН 10. ЗАКОНА О ПОРЕЗУ НА ДОДАТУ ВРЕДНОСТ</t>
        </r>
      </text>
    </comment>
  </commentList>
</comments>
</file>

<file path=xl/comments3.xml><?xml version="1.0" encoding="utf-8"?>
<comments xmlns="http://schemas.openxmlformats.org/spreadsheetml/2006/main">
  <authors>
    <author>Milena Jasnic</author>
  </authors>
  <commentList>
    <comment ref="M22" authorId="0" shapeId="0">
      <text>
        <r>
          <rPr>
            <b/>
            <sz val="8"/>
            <color indexed="81"/>
            <rFont val="Tahoma"/>
            <family val="2"/>
            <charset val="238"/>
          </rPr>
          <t>Milena Jasnic:</t>
        </r>
        <r>
          <rPr>
            <sz val="8"/>
            <color indexed="81"/>
            <rFont val="Tahoma"/>
            <family val="2"/>
            <charset val="238"/>
          </rPr>
          <t xml:space="preserve">
ЧЛАН 10. ЗАКОНА О ПОРЕЗУ НА ДОДАТУ ВРЕДНОСТ</t>
        </r>
      </text>
    </comment>
  </commentList>
</comments>
</file>

<file path=xl/sharedStrings.xml><?xml version="1.0" encoding="utf-8"?>
<sst xmlns="http://schemas.openxmlformats.org/spreadsheetml/2006/main" count="1467" uniqueCount="407">
  <si>
    <t>Р.БР.</t>
  </si>
  <si>
    <t>Број из плана</t>
  </si>
  <si>
    <t>Процењена вредност</t>
  </si>
  <si>
    <t>Предмет набавке</t>
  </si>
  <si>
    <t>Програм</t>
  </si>
  <si>
    <t>програмска активност</t>
  </si>
  <si>
    <t xml:space="preserve">конто </t>
  </si>
  <si>
    <t>без ПДВ</t>
  </si>
  <si>
    <t>са ПДВ</t>
  </si>
  <si>
    <t>деловодни број</t>
  </si>
  <si>
    <t>2.1.1.</t>
  </si>
  <si>
    <t>потрошни материјал за саобраћај</t>
  </si>
  <si>
    <t>Добављач</t>
  </si>
  <si>
    <t>2.1.2.</t>
  </si>
  <si>
    <t>2.1.3.</t>
  </si>
  <si>
    <t>2.1.4.</t>
  </si>
  <si>
    <t>2.1.5.</t>
  </si>
  <si>
    <t>2.1.6.</t>
  </si>
  <si>
    <t>2.1.7.</t>
  </si>
  <si>
    <t>2.1.8.</t>
  </si>
  <si>
    <t>2.1.9.</t>
  </si>
  <si>
    <t>2.1.10.</t>
  </si>
  <si>
    <t>2.1.11.</t>
  </si>
  <si>
    <t>2.1.12.</t>
  </si>
  <si>
    <t>2.1.13.</t>
  </si>
  <si>
    <t>2.1.14.</t>
  </si>
  <si>
    <t>2.1.15.</t>
  </si>
  <si>
    <t>2.1.16.</t>
  </si>
  <si>
    <t>2.1.17.</t>
  </si>
  <si>
    <t>2.1.18.</t>
  </si>
  <si>
    <t>2.1.19.</t>
  </si>
  <si>
    <t>2.1.20.</t>
  </si>
  <si>
    <t>2.2.3.</t>
  </si>
  <si>
    <t>2.2.4.</t>
  </si>
  <si>
    <t>2.2.5.</t>
  </si>
  <si>
    <t>2.2.6.</t>
  </si>
  <si>
    <t>2.2.7.</t>
  </si>
  <si>
    <t>2.2.8.</t>
  </si>
  <si>
    <t>хемијско чишћење конобарских одела</t>
  </si>
  <si>
    <t>2.2.10.</t>
  </si>
  <si>
    <t>2.2.11.</t>
  </si>
  <si>
    <t>угоститељске услуге - кетеринг</t>
  </si>
  <si>
    <t>2.2.13.</t>
  </si>
  <si>
    <t>2.2.14.</t>
  </si>
  <si>
    <t>2.2.16.</t>
  </si>
  <si>
    <t>оштрење кружне тестере и осталог алата</t>
  </si>
  <si>
    <t>2.2.17.</t>
  </si>
  <si>
    <t>2.2.18.</t>
  </si>
  <si>
    <t>услуге селидбе</t>
  </si>
  <si>
    <t>2.2.19.</t>
  </si>
  <si>
    <t>2.2.20.</t>
  </si>
  <si>
    <t>услуге гравирања</t>
  </si>
  <si>
    <t>2.2.21.</t>
  </si>
  <si>
    <t>услуге урамљивања слика и грбова</t>
  </si>
  <si>
    <t>2.2.22.</t>
  </si>
  <si>
    <t>2.2.23.</t>
  </si>
  <si>
    <t>2.2.25.</t>
  </si>
  <si>
    <t>оштрење ножева</t>
  </si>
  <si>
    <t>2.2.26.</t>
  </si>
  <si>
    <t>2.2.27.</t>
  </si>
  <si>
    <t>2.2.28.</t>
  </si>
  <si>
    <t>2.2.30.</t>
  </si>
  <si>
    <t>2.2.31.</t>
  </si>
  <si>
    <t>услуге прања возила</t>
  </si>
  <si>
    <t>2.2.32.</t>
  </si>
  <si>
    <t>2.2.33.</t>
  </si>
  <si>
    <t>2.2.34.</t>
  </si>
  <si>
    <t>2.2.35.</t>
  </si>
  <si>
    <t>2.2.36.</t>
  </si>
  <si>
    <t>сервис фискалних каса</t>
  </si>
  <si>
    <t>2.2.37.</t>
  </si>
  <si>
    <t>2.2.38.</t>
  </si>
  <si>
    <t>2.2.39.</t>
  </si>
  <si>
    <t>услуге сервиса мобилних телефона</t>
  </si>
  <si>
    <t>2.2.40.</t>
  </si>
  <si>
    <t>поправка веш машина</t>
  </si>
  <si>
    <t>2.2.41.</t>
  </si>
  <si>
    <t>сервис расхладних и термичких уређаја</t>
  </si>
  <si>
    <t>2.2.42.</t>
  </si>
  <si>
    <t>сервис апарата за прање под притиском</t>
  </si>
  <si>
    <t>услуге закупа возила</t>
  </si>
  <si>
    <t>сервис агрегата</t>
  </si>
  <si>
    <t>поправка намештаја</t>
  </si>
  <si>
    <t>уговорена вредност</t>
  </si>
  <si>
    <t>Датум потписивања  уговора</t>
  </si>
  <si>
    <t>Разлика процењене и уговорене вредности</t>
  </si>
  <si>
    <t>УКУПНО РАЗЛИКЕ ИЗМЕЂУ ПРОЦЕЊЕНИХ И УГОВОРЕНИХ ВРЕДНОСТИ:</t>
  </si>
  <si>
    <t xml:space="preserve">ВРАЋЕНО </t>
  </si>
  <si>
    <t>потрошни материјал за посебне намене (хербициди, пестициди)</t>
  </si>
  <si>
    <t>потрошни материјал за механизацију (за косилице, тримере)</t>
  </si>
  <si>
    <t>опрема за производњу, моторна и немоторна опрема за рад</t>
  </si>
  <si>
    <t>ситан инвентар за мобилне телефоне - пуњачи</t>
  </si>
  <si>
    <t>заставе</t>
  </si>
  <si>
    <t>табле са натписом органа</t>
  </si>
  <si>
    <t>полице за архиву и магацине</t>
  </si>
  <si>
    <t>рачунске машине</t>
  </si>
  <si>
    <t>фотоапарати</t>
  </si>
  <si>
    <t>ТВ апарати</t>
  </si>
  <si>
    <t>опасачи са футролама</t>
  </si>
  <si>
    <t>аутонавигација</t>
  </si>
  <si>
    <t>ручне радио станице</t>
  </si>
  <si>
    <t>батеријске лед лампе</t>
  </si>
  <si>
    <t>набавка ватрогасне опреме</t>
  </si>
  <si>
    <t>кофер за транспорт оружја</t>
  </si>
  <si>
    <t>тагови</t>
  </si>
  <si>
    <t>ЧЛАН 7.1.1)</t>
  </si>
  <si>
    <t>ЧЛАН 39.2.</t>
  </si>
  <si>
    <t>2.2.1.</t>
  </si>
  <si>
    <t>услуга закупа опреме - организација догађаја</t>
  </si>
  <si>
    <t xml:space="preserve">обавезно прибављање лиценце </t>
  </si>
  <si>
    <t>добијање потребних решења и сагласности, копија планова</t>
  </si>
  <si>
    <t>услуге одржавања зелених површина</t>
  </si>
  <si>
    <t>2.2.9.</t>
  </si>
  <si>
    <t>услуге организације догађаја</t>
  </si>
  <si>
    <t>поправка столарије и браварије</t>
  </si>
  <si>
    <t>2.2.15.</t>
  </si>
  <si>
    <t>стручна контрола над извођењем радова на санацији фасаде зграде Скупштине АПВ</t>
  </si>
  <si>
    <t>санитарни преглед запослених</t>
  </si>
  <si>
    <t>сервис, преглед и чишћење климе велике сале и сале Покрајинске владе</t>
  </si>
  <si>
    <t>2.2.24.</t>
  </si>
  <si>
    <t>сервис клима</t>
  </si>
  <si>
    <t>сервис моторне опреме (косилице, тримери)</t>
  </si>
  <si>
    <t>сервис мини трактора за кошење траве</t>
  </si>
  <si>
    <t>2.2.29.</t>
  </si>
  <si>
    <t>транспорт возила која су претрпела оштећење или квар</t>
  </si>
  <si>
    <t>конзерваторски надзор над санацијом и чишћењем фасада зграде Скупштине АП Војводине</t>
  </si>
  <si>
    <t>образовање и усавршавање запослених у остваривању задатака обезбеђења објеката и активности, с бојевим гађањем</t>
  </si>
  <si>
    <t>услуге чишћења и прања тепиха</t>
  </si>
  <si>
    <t>услуга чишћења и прања стаклених површина</t>
  </si>
  <si>
    <t>услуга израде печата</t>
  </si>
  <si>
    <t>дозиметријска контрола професионално изложених лица јонизујућем зрачењу</t>
  </si>
  <si>
    <t>испитивање скенера и МД капије након обављеног периодичног сервиса</t>
  </si>
  <si>
    <t>чишћење и одмашћивање паровука и филтера у ресторану Покрајинске влада и резиденцијалним објектима</t>
  </si>
  <si>
    <t>2.2.43.</t>
  </si>
  <si>
    <t>сервис аутоматских рампи за паркинге</t>
  </si>
  <si>
    <t>2.2.44.</t>
  </si>
  <si>
    <t>2.2.45.</t>
  </si>
  <si>
    <t>сервис и одржавање противпровалних система</t>
  </si>
  <si>
    <t>2.2.46.</t>
  </si>
  <si>
    <t>услуге репрезентације</t>
  </si>
  <si>
    <t>НАБАВКЕ БЕЗ ПОСТУПКА</t>
  </si>
  <si>
    <t>УКУПНО РАЗЛИКА ИЗМЕЂУ ПРОЦЕЊЕНИХ И УГОВОРЕНИХ ВРЕДНОСТИ ЗА П.606  пројектат 5015:</t>
  </si>
  <si>
    <t>2.1.21.</t>
  </si>
  <si>
    <t>материјал за озвучење</t>
  </si>
  <si>
    <t>2.1.22.</t>
  </si>
  <si>
    <t>материјал за пасивни део рачунарске мреже</t>
  </si>
  <si>
    <t>2.2.12.</t>
  </si>
  <si>
    <t>сервис трафо станице</t>
  </si>
  <si>
    <t>2.2.47.</t>
  </si>
  <si>
    <t>хитне интервенције на рачунарској опреми</t>
  </si>
  <si>
    <t>2.2.48.</t>
  </si>
  <si>
    <t xml:space="preserve">пројекат </t>
  </si>
  <si>
    <t>2.2.49.</t>
  </si>
  <si>
    <t>котизације за семинаре</t>
  </si>
  <si>
    <t>2.2.50.</t>
  </si>
  <si>
    <t>огласи у средствима јавног информисања</t>
  </si>
  <si>
    <t>ЧЛАН 7.1.12)</t>
  </si>
  <si>
    <t>2.2.51.</t>
  </si>
  <si>
    <t>привремено повремени послови</t>
  </si>
  <si>
    <t>2.2.52.</t>
  </si>
  <si>
    <t>услуге увођења финансијског управљања и контроле</t>
  </si>
  <si>
    <t>2.2.53.</t>
  </si>
  <si>
    <t>закуп осталог простора</t>
  </si>
  <si>
    <t>2.3.1.</t>
  </si>
  <si>
    <t>хитне интервенције - радови на објектима у надлежности Упаве</t>
  </si>
  <si>
    <t>404-53/2020-6</t>
  </si>
  <si>
    <t>404-53/2020-1</t>
  </si>
  <si>
    <t>СЕМИНАРИ СЕЕ ДОО БЕОГРАД</t>
  </si>
  <si>
    <t>05.02.2020.</t>
  </si>
  <si>
    <t>404-53/2020-3</t>
  </si>
  <si>
    <t>PUBLIC AKTIV DOO BEOGRAD</t>
  </si>
  <si>
    <t>07.02.2020.</t>
  </si>
  <si>
    <t>404-53/2020-4</t>
  </si>
  <si>
    <t>SMART INTERNACIONAL BEOGRAD</t>
  </si>
  <si>
    <t>18.02.2020.</t>
  </si>
  <si>
    <t>404-53/2020-5</t>
  </si>
  <si>
    <t>INSTITUT ZA POSLOVNA  ISTRAŽIVANJA MBA BEOGRAD</t>
  </si>
  <si>
    <t>VIZUEL ART HOME NOVI SAD</t>
  </si>
  <si>
    <t>404-53/2020-9</t>
  </si>
  <si>
    <t>404-53/2020-10</t>
  </si>
  <si>
    <t>404-53/2020-7</t>
  </si>
  <si>
    <t>404-53/2020-8</t>
  </si>
  <si>
    <t>сервис и поправка уређаја за повећање притиска у  хидрантској инсталацији</t>
  </si>
  <si>
    <t>услуга израде протоколарних кожних агенди</t>
  </si>
  <si>
    <t>404-53/2020-12</t>
  </si>
  <si>
    <t>404-53/2020-13</t>
  </si>
  <si>
    <t>404-53/2020-11</t>
  </si>
  <si>
    <t xml:space="preserve">ТЕЛДИС РУМЕНКА </t>
  </si>
  <si>
    <t>28.02.2020.</t>
  </si>
  <si>
    <t>ЗАВРТАНИК НОВИ САД</t>
  </si>
  <si>
    <t>ROYAL COMMERCE BEOGRAD</t>
  </si>
  <si>
    <t>МОНЕРА НОВИ САД</t>
  </si>
  <si>
    <t>27.02.2020.</t>
  </si>
  <si>
    <t>404-53/2020-14</t>
  </si>
  <si>
    <t>04.03.2020.</t>
  </si>
  <si>
    <t>404-53/2020-15</t>
  </si>
  <si>
    <t>09.03.2020.</t>
  </si>
  <si>
    <t>404-53/2020-17</t>
  </si>
  <si>
    <t>10.03.2020.</t>
  </si>
  <si>
    <t>OLAH SM ESPRESSO</t>
  </si>
  <si>
    <t>11.03.2020.</t>
  </si>
  <si>
    <t xml:space="preserve">SOĆA SERVIS DOO NOVI SAD </t>
  </si>
  <si>
    <t>OLAH SM ESPRESSO NOVI SAD</t>
  </si>
  <si>
    <t>404-53/2020-16</t>
  </si>
  <si>
    <t>INSTITUT ZA EKONOMSKU DIPLOMATIJU BEOGRAD</t>
  </si>
  <si>
    <t>404-53/2020-19</t>
  </si>
  <si>
    <t>16.03.2020.</t>
  </si>
  <si>
    <t>PERAŠ DOO           NOVI SAD</t>
  </si>
  <si>
    <t>DNEVNIK VOJVODINA PRESS NOVI SAD</t>
  </si>
  <si>
    <t>404-53/2020-18</t>
  </si>
  <si>
    <t>INSTITUT ZA NUKLEARNE NAUKE VINČA  BEOGRAD</t>
  </si>
  <si>
    <t>19.03.2020.</t>
  </si>
  <si>
    <t>404-53/2020-21</t>
  </si>
  <si>
    <t>404-57/2020-1</t>
  </si>
  <si>
    <t>INSTITUT ZA JAVNO ZDRAVLJE NOVI SAD</t>
  </si>
  <si>
    <t>27.03.2020.</t>
  </si>
  <si>
    <t>404-53/2020-23</t>
  </si>
  <si>
    <t>KOMUNALNO PREDUZEĆE EKO DIM BEOGRAD</t>
  </si>
  <si>
    <t>HEMOSLAVIJA DOO NOVI SAD</t>
  </si>
  <si>
    <t>07.05.2020.</t>
  </si>
  <si>
    <t>404-53/2020-26</t>
  </si>
  <si>
    <t>404-53/2020-27</t>
  </si>
  <si>
    <t>404-53/2020-28</t>
  </si>
  <si>
    <t>12.05.2020.</t>
  </si>
  <si>
    <t>404-53/2020-24</t>
  </si>
  <si>
    <t>TRASTO SZR                NOVI SAD</t>
  </si>
  <si>
    <t>13.05.2020.</t>
  </si>
  <si>
    <t>404-53/2020-29</t>
  </si>
  <si>
    <t xml:space="preserve">NS KLJUČAR SZR NOVI SAD </t>
  </si>
  <si>
    <t>20.05.2020.</t>
  </si>
  <si>
    <t xml:space="preserve">поправка машине и опреме </t>
  </si>
  <si>
    <t>сервис машина  за прање у угоститељству</t>
  </si>
  <si>
    <t>измена и допуна плана бр. 1 21.05.2020.</t>
  </si>
  <si>
    <t>ЧЛАН 7.1.15)</t>
  </si>
  <si>
    <t>2.2.54.</t>
  </si>
  <si>
    <t>услуге превођења</t>
  </si>
  <si>
    <t>2.2.55.</t>
  </si>
  <si>
    <t>2.2.56.</t>
  </si>
  <si>
    <t>лиценце софтвера Acrobat Pro DC for teams</t>
  </si>
  <si>
    <t>404-53/2020-30</t>
  </si>
  <si>
    <t xml:space="preserve">ELEGANT PLUS 021 NOVI SAD </t>
  </si>
  <si>
    <t>услуге сервиса гасних котлова за репрезентативне објекте у Сремској Каменици и Чортановцима</t>
  </si>
  <si>
    <t>404-53/2020-31</t>
  </si>
  <si>
    <t>ПРИМГАС ЗОРАН СТОЈАНОВИЋ ПР       НОВИ САД</t>
  </si>
  <si>
    <t>404-53/2020-33</t>
  </si>
  <si>
    <t>404-53/2020-32</t>
  </si>
  <si>
    <t>01.06.2020.</t>
  </si>
  <si>
    <t>TEHNOLOŠKI FAKULTET NOVI SAD</t>
  </si>
  <si>
    <t>404-53/2020-34</t>
  </si>
  <si>
    <t>ZAVOD ZA ZAŠTITU SPOMENIKA KULTURE</t>
  </si>
  <si>
    <t>02.06.2020.</t>
  </si>
  <si>
    <t>ситан кaнцеларијски инвентар</t>
  </si>
  <si>
    <t>TARGET MOBIL               NOVI SAD</t>
  </si>
  <si>
    <t>03.06.2020.</t>
  </si>
  <si>
    <t>05.06.2020.</t>
  </si>
  <si>
    <t>09.06.2020.</t>
  </si>
  <si>
    <t>404-53/2020-39</t>
  </si>
  <si>
    <t>404-53/2020-35</t>
  </si>
  <si>
    <t>PUBLIC FINANCE OFFICE                  NOVI SAD</t>
  </si>
  <si>
    <t>404-53/2020-38</t>
  </si>
  <si>
    <t>08.06.2020.</t>
  </si>
  <si>
    <t>TIPO-MIL DOO TEMERIN</t>
  </si>
  <si>
    <t>15.06.2020.</t>
  </si>
  <si>
    <t>EXTREME DOO BEOGRAD</t>
  </si>
  <si>
    <t>22.06.2020.</t>
  </si>
  <si>
    <t>PRIMERO RENT A CAR BEOGRAD</t>
  </si>
  <si>
    <t>404-53/2020-41</t>
  </si>
  <si>
    <t>404-53/2020-40</t>
  </si>
  <si>
    <t>404-53/2020-37</t>
  </si>
  <si>
    <t>02.07.2020.</t>
  </si>
  <si>
    <t xml:space="preserve"> </t>
  </si>
  <si>
    <t>404-206/2020-2</t>
  </si>
  <si>
    <t>404-206/2020-1</t>
  </si>
  <si>
    <t>УКУПНО РАЗЛИКА ИЗМЕЂУ ПРОЦЕЊЕНИХ И УГОВОРЕНИХ ВРЕДНОСТИ ЗА П.606  ПА 1004:</t>
  </si>
  <si>
    <t>УКУПНО РАЗЛИКА ИЗМЕЂУ ПРОЦЕЊЕНИХ И УГОВОРЕНИХ ВРЕДНОСТИ ЗА П.606 ПА 1005:</t>
  </si>
  <si>
    <t>УКУПНО РАЗЛИКА ИЗМЕЂУ ПРОЦЕЊЕНИХ И УГОВОРЕНИХ ВРЕДНОСТИ ЗА П.614 ПА 1001:</t>
  </si>
  <si>
    <t>404-206/2020-3</t>
  </si>
  <si>
    <t>404-206/2020-4</t>
  </si>
  <si>
    <t>17.07.2020.</t>
  </si>
  <si>
    <t xml:space="preserve">ŽAL ZA MLADOST  NOVI SAD </t>
  </si>
  <si>
    <t>1.2.18.</t>
  </si>
  <si>
    <t>Услуге - сервис ватрогасних апарата, хидраната и дојаве пожара</t>
  </si>
  <si>
    <t>20.07.2020.</t>
  </si>
  <si>
    <t>AUTOPREVOZNIK BATINIĆ GORAN           NOVI SAD</t>
  </si>
  <si>
    <t>404-206/2020-7</t>
  </si>
  <si>
    <t>FRIGOLIKA DOO            NOVI SAD</t>
  </si>
  <si>
    <t>404-206/2020-6</t>
  </si>
  <si>
    <t>404-206/2020-5</t>
  </si>
  <si>
    <t>PANTER NOVI SAD</t>
  </si>
  <si>
    <t>24.07.2020.</t>
  </si>
  <si>
    <t xml:space="preserve">PLAVA FRAJLA                 NOVI SAD </t>
  </si>
  <si>
    <t>27.07.2020.</t>
  </si>
  <si>
    <t xml:space="preserve"> STRUJA    DOO          NOVI SAD</t>
  </si>
  <si>
    <t>28.07.2020.</t>
  </si>
  <si>
    <t>404-206/2020-8</t>
  </si>
  <si>
    <t>30.07.2020.</t>
  </si>
  <si>
    <t>VULKAN INŽENJERING DOO NOVI SAD</t>
  </si>
  <si>
    <t>AKE-DJANTAR BAČKA TOPOLA</t>
  </si>
  <si>
    <t xml:space="preserve">СТРЕЉАЧКА ДРУЖИНА „НОВИ САД 1790“ </t>
  </si>
  <si>
    <t xml:space="preserve">СЕМИНАРИ СЕЕ ДОО БЕОГРАД </t>
  </si>
  <si>
    <t>03.08.2020.</t>
  </si>
  <si>
    <t>10.08.2020.</t>
  </si>
  <si>
    <t>завесе и венецијанери</t>
  </si>
  <si>
    <t>хитне интервенције на информатичкој инфраструктури</t>
  </si>
  <si>
    <t>Процењена вредност/Преосала средства</t>
  </si>
  <si>
    <t>НАБАВКЕ КОЈЕ НИСУ СПРОВЕДЕНЕ И ПРЕОСТАЛЕ ВРЕДНОСТИ КОД СПРОВЕДЕНИХ НАБАВКИ</t>
  </si>
  <si>
    <t>НАБАВКЕ БЕЗ ПОСТУПКА ЗАКЉУЧНО СА 11.08.2020. ГОДИНЕ</t>
  </si>
  <si>
    <t>Процењена вредност по Плану набавки Управе до 12.08.2020.</t>
  </si>
  <si>
    <t>ОСНОВ ЗА ИЗУЗЕЋЕ</t>
  </si>
  <si>
    <t>39.2.</t>
  </si>
  <si>
    <t>7.1.15.</t>
  </si>
  <si>
    <t>27.1.1.</t>
  </si>
  <si>
    <t>7.1.1.</t>
  </si>
  <si>
    <t>7.1.12.</t>
  </si>
  <si>
    <t>Основ за изузеће</t>
  </si>
  <si>
    <t>12.1.8.</t>
  </si>
  <si>
    <t>12.1.1.</t>
  </si>
  <si>
    <t>12.1.11.</t>
  </si>
  <si>
    <t>стари ЗЈН</t>
  </si>
  <si>
    <t>нови ЗЈН</t>
  </si>
  <si>
    <t>Број из Плана набавки</t>
  </si>
  <si>
    <t>ПЛАН НАБАВКИ КОЈЕ СЕ НЕ СПРОВОДЕ ПО ЗЈН</t>
  </si>
  <si>
    <t>НОВИ САД, 12.08.2020. год.</t>
  </si>
  <si>
    <t xml:space="preserve">Ремонт лифта </t>
  </si>
  <si>
    <t>27.1.1)</t>
  </si>
  <si>
    <t xml:space="preserve">Покретање јули </t>
  </si>
  <si>
    <t xml:space="preserve">Радови на објектима -  санација крова </t>
  </si>
  <si>
    <t xml:space="preserve">Набавка и уградња противпожарних врата </t>
  </si>
  <si>
    <t xml:space="preserve">Покретање август </t>
  </si>
  <si>
    <t xml:space="preserve">Услуга испорука тв сигнала и интернрта на удаљеним локацијама </t>
  </si>
  <si>
    <t>404-226/2018</t>
  </si>
  <si>
    <t xml:space="preserve">Пренети уговор </t>
  </si>
  <si>
    <t>Покретање август          ОДЛУКА О ПОКРЕТАЊУ . Спецификација стигла 26.06.2020</t>
  </si>
  <si>
    <t xml:space="preserve">Набавка 1.2.51.                     Исправљена  спецификација  и назив , набавка планирана сада да иде на 1 годину, па је сада набавка испод прагова </t>
  </si>
  <si>
    <t>Набавка 1.3.1</t>
  </si>
  <si>
    <t>Набавка 1.3.2.</t>
  </si>
  <si>
    <t>Набавка 1.3.4.  Изменом финансијског плана скинуто 200,00 динара са пдв-в-ом, првобитно планирано 823.200,00</t>
  </si>
  <si>
    <t>Материјал за образовање и усавршавање запослених - Стручна литература</t>
  </si>
  <si>
    <t>Покретање септембар ОДЛУКА О ПОКРЕТАЊУ 30.06.2020</t>
  </si>
  <si>
    <t>Набавка 1.1.24.</t>
  </si>
  <si>
    <t xml:space="preserve">ИД картице </t>
  </si>
  <si>
    <t>Процењена вредност по Плану набавки Управе од 12.08.2020.</t>
  </si>
  <si>
    <t>ЈНМВ</t>
  </si>
  <si>
    <t>404-345/18</t>
  </si>
  <si>
    <t>27.1.3)</t>
  </si>
  <si>
    <t xml:space="preserve">Покретање октобар </t>
  </si>
  <si>
    <t>Набавка 1.2.56.</t>
  </si>
  <si>
    <t>Објављивање тендера и информативних огласа</t>
  </si>
  <si>
    <t>12.1.11)</t>
  </si>
  <si>
    <t xml:space="preserve">Услуга штампе ИД картица </t>
  </si>
  <si>
    <t xml:space="preserve">Услуга наплате путарине </t>
  </si>
  <si>
    <t>Покретање фебруар</t>
  </si>
  <si>
    <t>Набавка 2.2.2.</t>
  </si>
  <si>
    <t>Текуће поправке и одржавање објеката</t>
  </si>
  <si>
    <t xml:space="preserve">Покретање март </t>
  </si>
  <si>
    <t>Набавка 1.2.2.</t>
  </si>
  <si>
    <t>Услуге смештаја на службеном путу у иностранство</t>
  </si>
  <si>
    <t>ПОТРОШЕНО</t>
  </si>
  <si>
    <t>"Сл.гласник"</t>
  </si>
  <si>
    <t>"Дневник"</t>
  </si>
  <si>
    <t>404-57/2020-2</t>
  </si>
  <si>
    <t>услуга штампе ИД картица (Скупштина АПВ)</t>
  </si>
  <si>
    <t>-</t>
  </si>
  <si>
    <t>ИД картице (Скупштина АПВ)</t>
  </si>
  <si>
    <t>текуће одржавање објеката у надлежности Управе</t>
  </si>
  <si>
    <t>потрошено:</t>
  </si>
  <si>
    <t>услуге смештаја на службеном путу у иностранство</t>
  </si>
  <si>
    <t>27.1.3.</t>
  </si>
  <si>
    <t>1.2.56.</t>
  </si>
  <si>
    <t>1.1.24.</t>
  </si>
  <si>
    <t>Материјал за образовање и усавршавање
запослених - стручна литература</t>
  </si>
  <si>
    <t>НЕ</t>
  </si>
  <si>
    <t>ДА</t>
  </si>
  <si>
    <t>услуга испоруке тв сигнала и интернета на удаљеним локацијама</t>
  </si>
  <si>
    <t>1.3.4.</t>
  </si>
  <si>
    <t>1.3.1.</t>
  </si>
  <si>
    <t>1.3.2.</t>
  </si>
  <si>
    <t xml:space="preserve">нова процењена без пдв-а </t>
  </si>
  <si>
    <t>нова процењена са пдв</t>
  </si>
  <si>
    <t>ОП</t>
  </si>
  <si>
    <t xml:space="preserve">Одлука о измени и допуни плана јавних набавки број 5. </t>
  </si>
  <si>
    <t xml:space="preserve">План набавки се мења на основу Захтева за преусмерење апропријације број: 109-402-13/2023-01-21 од 22.06.2023. односно Одобрења о преусмерењу апропријације број: 102-465-1/2023-01-42 од 22.06.2023., као и Образложења за измену плана јавних набавки Сектора за информационе технологије. </t>
  </si>
  <si>
    <t>0077</t>
  </si>
  <si>
    <t>Мултифункционални штампач</t>
  </si>
  <si>
    <r>
      <rPr>
        <b/>
        <sz val="8"/>
        <color theme="1"/>
        <rFont val="Verdana"/>
        <family val="2"/>
        <charset val="238"/>
      </rPr>
      <t>Измене и допуне плана број 5.</t>
    </r>
    <r>
      <rPr>
        <sz val="8"/>
        <color theme="1"/>
        <rFont val="Verdana"/>
        <family val="2"/>
        <charset val="238"/>
      </rPr>
      <t xml:space="preserve"> додаје се набавка </t>
    </r>
  </si>
  <si>
    <t>НОВИ САД, 29.06.2023.</t>
  </si>
  <si>
    <t>Софтвер за управљање и безбедност радних станица    (Enterprise Patch Management) са имплементацијом</t>
  </si>
  <si>
    <t>0027</t>
  </si>
  <si>
    <r>
      <t xml:space="preserve">Измене и допуне плана број 5. 
</t>
    </r>
    <r>
      <rPr>
        <sz val="8"/>
        <color theme="1"/>
        <rFont val="Verdana"/>
        <family val="2"/>
        <charset val="238"/>
      </rPr>
      <t xml:space="preserve">брише се набавка </t>
    </r>
  </si>
  <si>
    <r>
      <t xml:space="preserve">Продужење лиценце софтвера за надгледање мрежног саобраћаја </t>
    </r>
    <r>
      <rPr>
        <i/>
        <sz val="8"/>
        <rFont val="Calibri"/>
        <family val="2"/>
        <charset val="238"/>
        <scheme val="minor"/>
      </rPr>
      <t xml:space="preserve">PRTG Network Monitor </t>
    </r>
  </si>
  <si>
    <r>
      <t xml:space="preserve">Измене и допуне плана број 5. 
</t>
    </r>
    <r>
      <rPr>
        <sz val="8"/>
        <color theme="1"/>
        <rFont val="Verdana"/>
        <family val="2"/>
        <charset val="238"/>
      </rPr>
      <t>повећава се процењена вредност набавке у износу од 450.000,00 без пдв, односно 540.000,00 са пдв</t>
    </r>
  </si>
  <si>
    <t>0041</t>
  </si>
  <si>
    <t>0043</t>
  </si>
  <si>
    <r>
      <t xml:space="preserve">Измене и допуне плана број 5. 
</t>
    </r>
    <r>
      <rPr>
        <sz val="8"/>
        <color theme="1"/>
        <rFont val="Verdana"/>
        <family val="2"/>
        <charset val="238"/>
      </rPr>
      <t>мења се назив набавке - првобитни назив је био: Имплементација управљања и контроле УПС уређаја (Поwер Манагемент) на постојећем софтверу за управљање, моноторинг и инвентар ИТ опреме</t>
    </r>
  </si>
  <si>
    <t>0049</t>
  </si>
  <si>
    <t>Имплементације ssh приступа мрежних свичева</t>
  </si>
  <si>
    <r>
      <rPr>
        <b/>
        <sz val="8"/>
        <color theme="1"/>
        <rFont val="Verdana"/>
        <family val="2"/>
        <charset val="238"/>
      </rPr>
      <t xml:space="preserve">Измене и допуне плана број 5. </t>
    </r>
    <r>
      <rPr>
        <sz val="8"/>
        <color theme="1"/>
        <rFont val="Verdana"/>
        <family val="2"/>
        <charset val="238"/>
      </rPr>
      <t xml:space="preserve">
брише се набавка </t>
    </r>
  </si>
  <si>
    <t>Инсталација, конфогурација и миграција  софвера ОЦС Инвентори НГ</t>
  </si>
  <si>
    <t>0051</t>
  </si>
  <si>
    <r>
      <rPr>
        <b/>
        <sz val="8"/>
        <color theme="1"/>
        <rFont val="Verdana"/>
        <family val="2"/>
        <charset val="238"/>
      </rPr>
      <t xml:space="preserve">Измене и допуне плана број 5. </t>
    </r>
    <r>
      <rPr>
        <sz val="8"/>
        <color theme="1"/>
        <rFont val="Verdana"/>
        <family val="2"/>
        <charset val="238"/>
      </rPr>
      <t xml:space="preserve">
мења се назив набавке - првобитни назив је био: Инсталација, конфогурација и миграција  Опен Соурце софтвера ОЦС Инвенторy</t>
    </r>
  </si>
  <si>
    <r>
      <t xml:space="preserve">Иимплементација функционалности </t>
    </r>
    <r>
      <rPr>
        <i/>
        <sz val="8"/>
        <rFont val="Calibri"/>
        <family val="2"/>
        <charset val="238"/>
        <scheme val="minor"/>
      </rPr>
      <t xml:space="preserve">Perosnal foldera i priting </t>
    </r>
  </si>
  <si>
    <t>0052</t>
  </si>
  <si>
    <r>
      <rPr>
        <b/>
        <sz val="8"/>
        <color theme="1"/>
        <rFont val="Verdana"/>
        <family val="2"/>
        <charset val="238"/>
      </rPr>
      <t xml:space="preserve">Измене и допуне плана број 5. </t>
    </r>
    <r>
      <rPr>
        <sz val="8"/>
        <color theme="1"/>
        <rFont val="Verdana"/>
        <family val="2"/>
        <charset val="238"/>
      </rPr>
      <t xml:space="preserve">
мења се назив набавке - првобитни назив је био: Иимплементација функционалности Пероснал фолдера у штампању кроз АцтивеДирецторy</t>
    </r>
  </si>
  <si>
    <t>Услуга продужења лиценце  софтвера  за Геопортал АПВ</t>
  </si>
  <si>
    <r>
      <rPr>
        <b/>
        <sz val="8"/>
        <color theme="1"/>
        <rFont val="Verdana"/>
        <family val="2"/>
        <charset val="238"/>
      </rPr>
      <t xml:space="preserve">Измене и допуне плана број 5. </t>
    </r>
    <r>
      <rPr>
        <sz val="8"/>
        <color theme="1"/>
        <rFont val="Verdana"/>
        <family val="2"/>
        <charset val="238"/>
      </rPr>
      <t xml:space="preserve">
мења се назив набавке - првобитни назив је био: Одржавање ГЕО портала</t>
    </r>
  </si>
  <si>
    <t>0055</t>
  </si>
  <si>
    <t>Миграција сервера и софтвера за управљање , моноторинг и инвентар ИТ опреме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</si>
</sst>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D_i_n_._-;\-* #,##0.00\ _D_i_n_._-;_-* &quot;-&quot;??\ _D_i_n_._-;_-@_-"/>
    <numFmt numFmtId="165" formatCode="#,##0.00_ ;\-#,##0.00\ "/>
  </numFmts>
  <fonts count="3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Verdana"/>
      <family val="2"/>
      <charset val="238"/>
    </font>
    <font>
      <b/>
      <sz val="8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Verdana"/>
      <family val="2"/>
      <charset val="238"/>
    </font>
    <font>
      <sz val="11"/>
      <color theme="1"/>
      <name val="Verdana"/>
      <family val="2"/>
      <charset val="238"/>
    </font>
    <font>
      <sz val="8"/>
      <color rgb="FFFF0000"/>
      <name val="Verdana"/>
      <family val="2"/>
      <charset val="238"/>
    </font>
    <font>
      <sz val="9"/>
      <color theme="1"/>
      <name val="Verdana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8"/>
      <color rgb="FF000000"/>
      <name val="Verdana"/>
      <family val="2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rgb="FFFF0000"/>
      <name val="Verdana"/>
      <family val="2"/>
      <charset val="238"/>
    </font>
    <font>
      <b/>
      <sz val="11"/>
      <color theme="1"/>
      <name val="Verdana"/>
      <family val="2"/>
      <charset val="238"/>
    </font>
    <font>
      <b/>
      <sz val="11"/>
      <color theme="1"/>
      <name val="Calibri"/>
      <family val="2"/>
      <scheme val="minor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strike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charset val="238"/>
      <scheme val="minor"/>
    </font>
    <font>
      <sz val="10"/>
      <color theme="1"/>
      <name val="Verdana"/>
      <family val="2"/>
      <charset val="238"/>
    </font>
    <font>
      <b/>
      <sz val="10"/>
      <color theme="1"/>
      <name val="Verdana"/>
      <family val="2"/>
    </font>
    <font>
      <sz val="8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50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0" fillId="2" borderId="0" xfId="0" applyFill="1"/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/>
    <xf numFmtId="0" fontId="3" fillId="3" borderId="3" xfId="0" applyFont="1" applyFill="1" applyBorder="1" applyAlignment="1">
      <alignment horizontal="center" vertical="center"/>
    </xf>
    <xf numFmtId="0" fontId="0" fillId="0" borderId="0" xfId="0" applyBorder="1"/>
    <xf numFmtId="4" fontId="3" fillId="3" borderId="3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right" vertical="center"/>
    </xf>
    <xf numFmtId="0" fontId="0" fillId="0" borderId="3" xfId="0" applyBorder="1"/>
    <xf numFmtId="0" fontId="0" fillId="2" borderId="3" xfId="0" applyFill="1" applyBorder="1"/>
    <xf numFmtId="0" fontId="0" fillId="3" borderId="3" xfId="0" applyFill="1" applyBorder="1"/>
    <xf numFmtId="4" fontId="2" fillId="0" borderId="3" xfId="0" applyNumberFormat="1" applyFont="1" applyBorder="1" applyAlignment="1">
      <alignment horizontal="right" vertical="center"/>
    </xf>
    <xf numFmtId="0" fontId="2" fillId="0" borderId="3" xfId="0" applyFont="1" applyBorder="1"/>
    <xf numFmtId="0" fontId="1" fillId="4" borderId="8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0" fillId="4" borderId="3" xfId="0" applyFill="1" applyBorder="1"/>
    <xf numFmtId="0" fontId="10" fillId="4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" fontId="0" fillId="0" borderId="3" xfId="0" applyNumberForma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14" fontId="2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1" fillId="4" borderId="11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4" fontId="7" fillId="2" borderId="7" xfId="0" applyNumberFormat="1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right" vertical="center"/>
    </xf>
    <xf numFmtId="0" fontId="1" fillId="2" borderId="10" xfId="0" applyFont="1" applyFill="1" applyBorder="1" applyAlignment="1">
      <alignment horizontal="right"/>
    </xf>
    <xf numFmtId="4" fontId="3" fillId="2" borderId="10" xfId="0" applyNumberFormat="1" applyFont="1" applyFill="1" applyBorder="1" applyAlignment="1">
      <alignment horizontal="right" vertical="center"/>
    </xf>
    <xf numFmtId="0" fontId="0" fillId="2" borderId="10" xfId="0" applyFill="1" applyBorder="1"/>
    <xf numFmtId="0" fontId="3" fillId="3" borderId="16" xfId="0" applyFont="1" applyFill="1" applyBorder="1" applyAlignment="1">
      <alignment horizontal="center" vertical="center"/>
    </xf>
    <xf numFmtId="4" fontId="2" fillId="0" borderId="3" xfId="0" applyNumberFormat="1" applyFont="1" applyBorder="1" applyAlignment="1">
      <alignment vertical="center"/>
    </xf>
    <xf numFmtId="0" fontId="4" fillId="6" borderId="5" xfId="0" applyFont="1" applyFill="1" applyBorder="1" applyAlignment="1">
      <alignment horizontal="left" vertical="center"/>
    </xf>
    <xf numFmtId="0" fontId="5" fillId="6" borderId="6" xfId="0" applyFont="1" applyFill="1" applyBorder="1" applyAlignment="1">
      <alignment horizontal="left"/>
    </xf>
    <xf numFmtId="0" fontId="5" fillId="6" borderId="7" xfId="0" applyFont="1" applyFill="1" applyBorder="1" applyAlignment="1">
      <alignment horizontal="left"/>
    </xf>
    <xf numFmtId="0" fontId="0" fillId="3" borderId="15" xfId="0" applyFill="1" applyBorder="1" applyAlignment="1">
      <alignment wrapText="1"/>
    </xf>
    <xf numFmtId="0" fontId="0" fillId="3" borderId="18" xfId="0" applyFill="1" applyBorder="1" applyAlignment="1">
      <alignment wrapText="1"/>
    </xf>
    <xf numFmtId="0" fontId="0" fillId="0" borderId="3" xfId="0" applyBorder="1" applyAlignment="1">
      <alignment wrapText="1"/>
    </xf>
    <xf numFmtId="0" fontId="2" fillId="7" borderId="9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left" vertical="center" wrapText="1"/>
    </xf>
    <xf numFmtId="4" fontId="2" fillId="7" borderId="9" xfId="0" applyNumberFormat="1" applyFont="1" applyFill="1" applyBorder="1" applyAlignment="1">
      <alignment horizontal="right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/>
    </xf>
    <xf numFmtId="4" fontId="2" fillId="7" borderId="4" xfId="0" applyNumberFormat="1" applyFont="1" applyFill="1" applyBorder="1" applyAlignment="1">
      <alignment horizontal="right" vertical="center"/>
    </xf>
    <xf numFmtId="0" fontId="0" fillId="7" borderId="4" xfId="0" applyFill="1" applyBorder="1"/>
    <xf numFmtId="0" fontId="2" fillId="7" borderId="3" xfId="0" applyFont="1" applyFill="1" applyBorder="1" applyAlignment="1">
      <alignment horizontal="left" vertical="center" wrapText="1"/>
    </xf>
    <xf numFmtId="4" fontId="7" fillId="7" borderId="3" xfId="0" applyNumberFormat="1" applyFont="1" applyFill="1" applyBorder="1" applyAlignment="1">
      <alignment horizontal="right" vertical="center"/>
    </xf>
    <xf numFmtId="4" fontId="2" fillId="7" borderId="3" xfId="0" applyNumberFormat="1" applyFont="1" applyFill="1" applyBorder="1" applyAlignment="1">
      <alignment horizontal="right" vertical="center"/>
    </xf>
    <xf numFmtId="0" fontId="2" fillId="7" borderId="3" xfId="0" applyFont="1" applyFill="1" applyBorder="1" applyAlignment="1">
      <alignment horizontal="center" vertical="center" wrapText="1"/>
    </xf>
    <xf numFmtId="0" fontId="0" fillId="7" borderId="3" xfId="0" applyFill="1" applyBorder="1"/>
    <xf numFmtId="4" fontId="2" fillId="7" borderId="3" xfId="0" applyNumberFormat="1" applyFont="1" applyFill="1" applyBorder="1" applyAlignment="1">
      <alignment vertical="center"/>
    </xf>
    <xf numFmtId="0" fontId="2" fillId="7" borderId="5" xfId="0" applyFont="1" applyFill="1" applyBorder="1" applyAlignment="1">
      <alignment horizontal="center" vertical="center"/>
    </xf>
    <xf numFmtId="4" fontId="14" fillId="7" borderId="3" xfId="0" applyNumberFormat="1" applyFont="1" applyFill="1" applyBorder="1" applyAlignment="1">
      <alignment horizontal="center" vertical="center" wrapText="1"/>
    </xf>
    <xf numFmtId="4" fontId="2" fillId="7" borderId="3" xfId="0" applyNumberFormat="1" applyFont="1" applyFill="1" applyBorder="1" applyAlignment="1">
      <alignment horizontal="right" vertical="center" wrapText="1"/>
    </xf>
    <xf numFmtId="4" fontId="2" fillId="7" borderId="7" xfId="0" applyNumberFormat="1" applyFont="1" applyFill="1" applyBorder="1" applyAlignment="1">
      <alignment horizontal="right" vertical="center"/>
    </xf>
    <xf numFmtId="4" fontId="2" fillId="7" borderId="3" xfId="0" applyNumberFormat="1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/>
    </xf>
    <xf numFmtId="4" fontId="7" fillId="7" borderId="3" xfId="0" applyNumberFormat="1" applyFont="1" applyFill="1" applyBorder="1" applyAlignment="1">
      <alignment horizontal="center" vertical="center" wrapText="1"/>
    </xf>
    <xf numFmtId="4" fontId="2" fillId="7" borderId="3" xfId="0" applyNumberFormat="1" applyFont="1" applyFill="1" applyBorder="1" applyAlignment="1">
      <alignment horizontal="center" vertical="center"/>
    </xf>
    <xf numFmtId="0" fontId="2" fillId="7" borderId="3" xfId="0" applyFont="1" applyFill="1" applyBorder="1" applyAlignment="1">
      <alignment wrapText="1"/>
    </xf>
    <xf numFmtId="0" fontId="2" fillId="7" borderId="8" xfId="0" applyFont="1" applyFill="1" applyBorder="1" applyAlignment="1">
      <alignment wrapText="1"/>
    </xf>
    <xf numFmtId="0" fontId="2" fillId="8" borderId="8" xfId="0" applyFont="1" applyFill="1" applyBorder="1" applyAlignment="1">
      <alignment horizontal="center" vertical="center"/>
    </xf>
    <xf numFmtId="0" fontId="2" fillId="8" borderId="8" xfId="0" applyFont="1" applyFill="1" applyBorder="1" applyAlignment="1">
      <alignment horizontal="left" vertical="center" wrapText="1"/>
    </xf>
    <xf numFmtId="4" fontId="2" fillId="8" borderId="8" xfId="0" applyNumberFormat="1" applyFont="1" applyFill="1" applyBorder="1" applyAlignment="1">
      <alignment horizontal="right" vertical="center"/>
    </xf>
    <xf numFmtId="0" fontId="2" fillId="8" borderId="3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 wrapText="1"/>
    </xf>
    <xf numFmtId="4" fontId="2" fillId="8" borderId="3" xfId="0" applyNumberFormat="1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4" fontId="14" fillId="0" borderId="3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16" fillId="6" borderId="6" xfId="0" applyFont="1" applyFill="1" applyBorder="1" applyAlignment="1">
      <alignment horizontal="left"/>
    </xf>
    <xf numFmtId="0" fontId="16" fillId="2" borderId="10" xfId="0" applyFont="1" applyFill="1" applyBorder="1" applyAlignment="1">
      <alignment horizontal="right"/>
    </xf>
    <xf numFmtId="4" fontId="3" fillId="4" borderId="3" xfId="0" applyNumberFormat="1" applyFont="1" applyFill="1" applyBorder="1" applyAlignment="1">
      <alignment horizontal="right" vertical="center"/>
    </xf>
    <xf numFmtId="0" fontId="2" fillId="7" borderId="14" xfId="0" applyFont="1" applyFill="1" applyBorder="1" applyAlignment="1">
      <alignment horizontal="center" vertical="center" wrapText="1"/>
    </xf>
    <xf numFmtId="0" fontId="2" fillId="7" borderId="14" xfId="0" applyFont="1" applyFill="1" applyBorder="1" applyAlignment="1">
      <alignment horizontal="center" vertical="center"/>
    </xf>
    <xf numFmtId="4" fontId="2" fillId="7" borderId="14" xfId="0" applyNumberFormat="1" applyFont="1" applyFill="1" applyBorder="1" applyAlignment="1">
      <alignment horizontal="right" vertical="center"/>
    </xf>
    <xf numFmtId="0" fontId="2" fillId="7" borderId="16" xfId="0" applyFont="1" applyFill="1" applyBorder="1" applyAlignment="1">
      <alignment horizontal="center" vertical="center" wrapText="1"/>
    </xf>
    <xf numFmtId="0" fontId="2" fillId="7" borderId="16" xfId="0" applyFont="1" applyFill="1" applyBorder="1" applyAlignment="1">
      <alignment horizontal="center" vertical="center"/>
    </xf>
    <xf numFmtId="4" fontId="2" fillId="7" borderId="16" xfId="0" applyNumberFormat="1" applyFont="1" applyFill="1" applyBorder="1" applyAlignment="1">
      <alignment horizontal="right" vertical="center"/>
    </xf>
    <xf numFmtId="0" fontId="0" fillId="4" borderId="0" xfId="0" applyFill="1" applyBorder="1" applyAlignment="1">
      <alignment horizontal="left"/>
    </xf>
    <xf numFmtId="0" fontId="3" fillId="2" borderId="0" xfId="0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right"/>
    </xf>
    <xf numFmtId="4" fontId="3" fillId="2" borderId="6" xfId="0" applyNumberFormat="1" applyFont="1" applyFill="1" applyBorder="1" applyAlignment="1">
      <alignment horizontal="right" vertical="center"/>
    </xf>
    <xf numFmtId="0" fontId="0" fillId="2" borderId="6" xfId="0" applyFill="1" applyBorder="1"/>
    <xf numFmtId="0" fontId="3" fillId="3" borderId="16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4" fontId="2" fillId="7" borderId="8" xfId="0" applyNumberFormat="1" applyFont="1" applyFill="1" applyBorder="1" applyAlignment="1">
      <alignment horizontal="right" vertical="center"/>
    </xf>
    <xf numFmtId="0" fontId="2" fillId="7" borderId="8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/>
    </xf>
    <xf numFmtId="4" fontId="2" fillId="7" borderId="8" xfId="0" applyNumberFormat="1" applyFont="1" applyFill="1" applyBorder="1" applyAlignment="1">
      <alignment horizontal="right" vertical="center"/>
    </xf>
    <xf numFmtId="0" fontId="0" fillId="7" borderId="4" xfId="0" applyFill="1" applyBorder="1" applyAlignment="1">
      <alignment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4" fontId="7" fillId="0" borderId="3" xfId="0" applyNumberFormat="1" applyFont="1" applyFill="1" applyBorder="1" applyAlignment="1">
      <alignment horizontal="right" vertical="center"/>
    </xf>
    <xf numFmtId="4" fontId="2" fillId="0" borderId="3" xfId="0" applyNumberFormat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vertical="center"/>
    </xf>
    <xf numFmtId="4" fontId="9" fillId="0" borderId="3" xfId="0" applyNumberFormat="1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4" fontId="7" fillId="0" borderId="3" xfId="0" applyNumberFormat="1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4" fontId="2" fillId="0" borderId="8" xfId="0" applyNumberFormat="1" applyFont="1" applyFill="1" applyBorder="1" applyAlignment="1">
      <alignment horizontal="right" vertical="center" wrapText="1"/>
    </xf>
    <xf numFmtId="4" fontId="2" fillId="0" borderId="3" xfId="0" applyNumberFormat="1" applyFont="1" applyFill="1" applyBorder="1" applyAlignment="1">
      <alignment horizontal="right" vertical="center" wrapText="1"/>
    </xf>
    <xf numFmtId="4" fontId="14" fillId="0" borderId="3" xfId="0" applyNumberFormat="1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right" vertical="center"/>
    </xf>
    <xf numFmtId="4" fontId="2" fillId="0" borderId="8" xfId="0" applyNumberFormat="1" applyFont="1" applyFill="1" applyBorder="1" applyAlignment="1">
      <alignment horizontal="right" vertical="center"/>
    </xf>
    <xf numFmtId="4" fontId="14" fillId="0" borderId="3" xfId="0" applyNumberFormat="1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wrapText="1"/>
    </xf>
    <xf numFmtId="0" fontId="2" fillId="0" borderId="8" xfId="0" applyFont="1" applyFill="1" applyBorder="1" applyAlignment="1">
      <alignment wrapText="1"/>
    </xf>
    <xf numFmtId="4" fontId="2" fillId="0" borderId="3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/>
    <xf numFmtId="4" fontId="14" fillId="0" borderId="3" xfId="0" applyNumberFormat="1" applyFont="1" applyFill="1" applyBorder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3" xfId="0" applyFont="1" applyFill="1" applyBorder="1"/>
    <xf numFmtId="0" fontId="2" fillId="0" borderId="3" xfId="0" applyFont="1" applyFill="1" applyBorder="1" applyAlignment="1">
      <alignment horizontal="center"/>
    </xf>
    <xf numFmtId="4" fontId="2" fillId="0" borderId="3" xfId="0" applyNumberFormat="1" applyFont="1" applyFill="1" applyBorder="1" applyAlignment="1">
      <alignment horizontal="right"/>
    </xf>
    <xf numFmtId="0" fontId="15" fillId="0" borderId="3" xfId="0" applyFont="1" applyFill="1" applyBorder="1" applyAlignment="1"/>
    <xf numFmtId="165" fontId="2" fillId="0" borderId="3" xfId="1" applyNumberFormat="1" applyFont="1" applyFill="1" applyBorder="1" applyAlignment="1">
      <alignment horizontal="right" vertical="center"/>
    </xf>
    <xf numFmtId="0" fontId="2" fillId="9" borderId="3" xfId="0" applyFont="1" applyFill="1" applyBorder="1" applyAlignment="1">
      <alignment horizontal="center" vertical="center"/>
    </xf>
    <xf numFmtId="4" fontId="2" fillId="9" borderId="3" xfId="0" applyNumberFormat="1" applyFont="1" applyFill="1" applyBorder="1" applyAlignment="1">
      <alignment horizontal="right" vertical="center"/>
    </xf>
    <xf numFmtId="0" fontId="2" fillId="9" borderId="5" xfId="0" applyFont="1" applyFill="1" applyBorder="1" applyAlignment="1">
      <alignment horizontal="center" vertical="center"/>
    </xf>
    <xf numFmtId="4" fontId="14" fillId="9" borderId="3" xfId="0" applyNumberFormat="1" applyFont="1" applyFill="1" applyBorder="1" applyAlignment="1">
      <alignment horizontal="center" vertical="center" wrapText="1"/>
    </xf>
    <xf numFmtId="4" fontId="2" fillId="9" borderId="3" xfId="0" applyNumberFormat="1" applyFont="1" applyFill="1" applyBorder="1" applyAlignment="1">
      <alignment horizontal="right" vertical="center" wrapText="1"/>
    </xf>
    <xf numFmtId="4" fontId="2" fillId="9" borderId="7" xfId="0" applyNumberFormat="1" applyFont="1" applyFill="1" applyBorder="1" applyAlignment="1">
      <alignment horizontal="right" vertical="center"/>
    </xf>
    <xf numFmtId="0" fontId="2" fillId="9" borderId="3" xfId="0" applyFont="1" applyFill="1" applyBorder="1" applyAlignment="1">
      <alignment vertical="center" wrapText="1"/>
    </xf>
    <xf numFmtId="0" fontId="0" fillId="9" borderId="3" xfId="0" applyFill="1" applyBorder="1"/>
    <xf numFmtId="0" fontId="2" fillId="9" borderId="3" xfId="0" applyFont="1" applyFill="1" applyBorder="1" applyAlignment="1">
      <alignment horizontal="left" vertical="center" wrapText="1"/>
    </xf>
    <xf numFmtId="4" fontId="2" fillId="9" borderId="3" xfId="0" applyNumberFormat="1" applyFont="1" applyFill="1" applyBorder="1" applyAlignment="1">
      <alignment horizontal="center" vertical="center" wrapText="1"/>
    </xf>
    <xf numFmtId="0" fontId="2" fillId="9" borderId="8" xfId="0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left" vertical="center" wrapText="1"/>
    </xf>
    <xf numFmtId="4" fontId="2" fillId="9" borderId="8" xfId="0" applyNumberFormat="1" applyFont="1" applyFill="1" applyBorder="1" applyAlignment="1">
      <alignment horizontal="right" vertical="center"/>
    </xf>
    <xf numFmtId="0" fontId="2" fillId="9" borderId="3" xfId="0" applyFont="1" applyFill="1" applyBorder="1" applyAlignment="1">
      <alignment horizontal="center" vertical="center" wrapText="1"/>
    </xf>
    <xf numFmtId="0" fontId="0" fillId="9" borderId="8" xfId="0" applyFill="1" applyBorder="1" applyAlignment="1">
      <alignment vertical="center"/>
    </xf>
    <xf numFmtId="0" fontId="0" fillId="9" borderId="8" xfId="0" applyFill="1" applyBorder="1" applyAlignment="1">
      <alignment horizontal="right" vertical="center"/>
    </xf>
    <xf numFmtId="0" fontId="2" fillId="9" borderId="4" xfId="0" applyFont="1" applyFill="1" applyBorder="1" applyAlignment="1">
      <alignment horizontal="center" vertical="center"/>
    </xf>
    <xf numFmtId="0" fontId="2" fillId="9" borderId="4" xfId="0" applyFont="1" applyFill="1" applyBorder="1" applyAlignment="1">
      <alignment horizontal="center" vertical="center" wrapText="1"/>
    </xf>
    <xf numFmtId="4" fontId="2" fillId="9" borderId="0" xfId="0" applyNumberFormat="1" applyFont="1" applyFill="1" applyAlignment="1">
      <alignment horizontal="right" vertical="center"/>
    </xf>
    <xf numFmtId="0" fontId="9" fillId="9" borderId="3" xfId="0" applyFont="1" applyFill="1" applyBorder="1" applyAlignment="1">
      <alignment horizontal="center" vertical="center"/>
    </xf>
    <xf numFmtId="0" fontId="2" fillId="9" borderId="0" xfId="0" applyFont="1" applyFill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/>
    </xf>
    <xf numFmtId="4" fontId="2" fillId="9" borderId="4" xfId="0" applyNumberFormat="1" applyFont="1" applyFill="1" applyBorder="1" applyAlignment="1">
      <alignment horizontal="right" vertical="center"/>
    </xf>
    <xf numFmtId="0" fontId="0" fillId="8" borderId="3" xfId="0" applyFill="1" applyBorder="1"/>
    <xf numFmtId="0" fontId="0" fillId="7" borderId="23" xfId="0" applyFill="1" applyBorder="1" applyAlignment="1">
      <alignment horizontal="left"/>
    </xf>
    <xf numFmtId="0" fontId="0" fillId="7" borderId="14" xfId="0" applyFill="1" applyBorder="1" applyAlignment="1">
      <alignment horizontal="left"/>
    </xf>
    <xf numFmtId="0" fontId="0" fillId="7" borderId="5" xfId="0" applyFill="1" applyBorder="1" applyAlignment="1">
      <alignment horizontal="left"/>
    </xf>
    <xf numFmtId="0" fontId="0" fillId="7" borderId="3" xfId="0" applyFill="1" applyBorder="1" applyAlignment="1">
      <alignment horizontal="left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 wrapText="1"/>
    </xf>
    <xf numFmtId="4" fontId="9" fillId="0" borderId="3" xfId="0" applyNumberFormat="1" applyFont="1" applyBorder="1" applyAlignment="1">
      <alignment horizontal="right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/>
    </xf>
    <xf numFmtId="0" fontId="9" fillId="2" borderId="3" xfId="0" applyFont="1" applyFill="1" applyBorder="1"/>
    <xf numFmtId="0" fontId="17" fillId="4" borderId="3" xfId="0" applyFont="1" applyFill="1" applyBorder="1"/>
    <xf numFmtId="0" fontId="17" fillId="0" borderId="3" xfId="0" applyFont="1" applyBorder="1"/>
    <xf numFmtId="0" fontId="17" fillId="0" borderId="0" xfId="0" applyFont="1"/>
    <xf numFmtId="0" fontId="18" fillId="4" borderId="3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left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0" fillId="9" borderId="3" xfId="0" applyFill="1" applyBorder="1" applyAlignment="1">
      <alignment vertical="center"/>
    </xf>
    <xf numFmtId="0" fontId="0" fillId="9" borderId="3" xfId="0" applyFill="1" applyBorder="1" applyAlignment="1">
      <alignment horizontal="right" vertical="center"/>
    </xf>
    <xf numFmtId="0" fontId="10" fillId="4" borderId="4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17" fillId="0" borderId="0" xfId="0" applyNumberFormat="1" applyFont="1"/>
    <xf numFmtId="0" fontId="7" fillId="2" borderId="7" xfId="0" applyFont="1" applyFill="1" applyBorder="1" applyAlignment="1">
      <alignment horizontal="center" vertical="center"/>
    </xf>
    <xf numFmtId="14" fontId="7" fillId="2" borderId="3" xfId="0" applyNumberFormat="1" applyFont="1" applyFill="1" applyBorder="1" applyAlignment="1">
      <alignment horizontal="center" vertical="center"/>
    </xf>
    <xf numFmtId="0" fontId="0" fillId="3" borderId="23" xfId="0" applyFill="1" applyBorder="1" applyAlignment="1">
      <alignment wrapText="1"/>
    </xf>
    <xf numFmtId="0" fontId="0" fillId="3" borderId="24" xfId="0" applyFill="1" applyBorder="1" applyAlignment="1">
      <alignment wrapText="1"/>
    </xf>
    <xf numFmtId="0" fontId="0" fillId="0" borderId="0" xfId="0" applyBorder="1" applyAlignment="1">
      <alignment horizontal="left"/>
    </xf>
    <xf numFmtId="0" fontId="0" fillId="0" borderId="3" xfId="0" applyBorder="1" applyAlignment="1">
      <alignment horizontal="left"/>
    </xf>
    <xf numFmtId="0" fontId="3" fillId="3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/>
    </xf>
    <xf numFmtId="0" fontId="0" fillId="3" borderId="22" xfId="0" applyFill="1" applyBorder="1" applyAlignment="1">
      <alignment wrapText="1"/>
    </xf>
    <xf numFmtId="0" fontId="0" fillId="0" borderId="4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8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/>
    </xf>
    <xf numFmtId="0" fontId="0" fillId="0" borderId="0" xfId="0" applyFill="1"/>
    <xf numFmtId="0" fontId="2" fillId="8" borderId="5" xfId="0" applyFont="1" applyFill="1" applyBorder="1" applyAlignment="1">
      <alignment horizontal="center" vertical="center"/>
    </xf>
    <xf numFmtId="4" fontId="2" fillId="8" borderId="7" xfId="0" applyNumberFormat="1" applyFont="1" applyFill="1" applyBorder="1" applyAlignment="1">
      <alignment horizontal="right" vertical="center"/>
    </xf>
    <xf numFmtId="0" fontId="0" fillId="7" borderId="0" xfId="0" applyFill="1" applyBorder="1" applyAlignment="1">
      <alignment horizontal="left"/>
    </xf>
    <xf numFmtId="0" fontId="7" fillId="8" borderId="3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left" vertical="center" wrapText="1"/>
    </xf>
    <xf numFmtId="0" fontId="21" fillId="0" borderId="3" xfId="0" applyFont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0" fillId="7" borderId="26" xfId="0" applyFill="1" applyBorder="1"/>
    <xf numFmtId="0" fontId="0" fillId="7" borderId="5" xfId="0" applyFill="1" applyBorder="1"/>
    <xf numFmtId="0" fontId="0" fillId="0" borderId="5" xfId="0" applyBorder="1"/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21" fillId="0" borderId="3" xfId="0" applyFont="1" applyFill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27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left" vertical="center" wrapText="1"/>
    </xf>
    <xf numFmtId="4" fontId="2" fillId="0" borderId="16" xfId="0" applyNumberFormat="1" applyFont="1" applyFill="1" applyBorder="1" applyAlignment="1">
      <alignment horizontal="right" vertical="center"/>
    </xf>
    <xf numFmtId="0" fontId="21" fillId="0" borderId="16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21" fillId="7" borderId="27" xfId="0" applyFont="1" applyFill="1" applyBorder="1" applyAlignment="1">
      <alignment horizontal="center" vertical="center"/>
    </xf>
    <xf numFmtId="4" fontId="7" fillId="0" borderId="8" xfId="0" applyNumberFormat="1" applyFont="1" applyFill="1" applyBorder="1" applyAlignment="1">
      <alignment horizontal="right" vertical="center"/>
    </xf>
    <xf numFmtId="0" fontId="0" fillId="4" borderId="8" xfId="0" applyFill="1" applyBorder="1"/>
    <xf numFmtId="0" fontId="0" fillId="2" borderId="8" xfId="0" applyFill="1" applyBorder="1"/>
    <xf numFmtId="0" fontId="0" fillId="2" borderId="22" xfId="0" applyFill="1" applyBorder="1"/>
    <xf numFmtId="0" fontId="21" fillId="0" borderId="8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/>
    </xf>
    <xf numFmtId="0" fontId="2" fillId="0" borderId="30" xfId="0" applyFont="1" applyBorder="1" applyAlignment="1">
      <alignment horizontal="center" vertical="center" wrapText="1"/>
    </xf>
    <xf numFmtId="0" fontId="2" fillId="0" borderId="30" xfId="0" applyFont="1" applyBorder="1"/>
    <xf numFmtId="0" fontId="0" fillId="0" borderId="30" xfId="0" applyBorder="1"/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/>
    <xf numFmtId="0" fontId="21" fillId="9" borderId="3" xfId="0" applyFont="1" applyFill="1" applyBorder="1" applyAlignment="1">
      <alignment horizontal="center" vertical="center"/>
    </xf>
    <xf numFmtId="0" fontId="21" fillId="9" borderId="27" xfId="0" applyFont="1" applyFill="1" applyBorder="1" applyAlignment="1">
      <alignment horizontal="center" vertical="center"/>
    </xf>
    <xf numFmtId="0" fontId="21" fillId="8" borderId="3" xfId="0" applyFont="1" applyFill="1" applyBorder="1" applyAlignment="1">
      <alignment horizontal="center" vertical="center"/>
    </xf>
    <xf numFmtId="0" fontId="21" fillId="8" borderId="2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4" fontId="2" fillId="7" borderId="8" xfId="0" applyNumberFormat="1" applyFont="1" applyFill="1" applyBorder="1" applyAlignment="1">
      <alignment horizontal="right" vertical="center"/>
    </xf>
    <xf numFmtId="0" fontId="21" fillId="7" borderId="3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center" vertical="center" wrapText="1"/>
    </xf>
    <xf numFmtId="4" fontId="2" fillId="7" borderId="3" xfId="0" applyNumberFormat="1" applyFont="1" applyFill="1" applyBorder="1" applyAlignment="1">
      <alignment horizontal="right" vertical="center"/>
    </xf>
    <xf numFmtId="4" fontId="2" fillId="7" borderId="3" xfId="0" applyNumberFormat="1" applyFont="1" applyFill="1" applyBorder="1" applyAlignment="1">
      <alignment horizontal="righ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5" fillId="10" borderId="3" xfId="0" applyFont="1" applyFill="1" applyBorder="1" applyAlignment="1">
      <alignment horizontal="center" vertical="center"/>
    </xf>
    <xf numFmtId="0" fontId="15" fillId="10" borderId="7" xfId="0" applyFont="1" applyFill="1" applyBorder="1" applyAlignment="1">
      <alignment horizontal="center" vertical="center" wrapText="1"/>
    </xf>
    <xf numFmtId="0" fontId="15" fillId="10" borderId="7" xfId="0" applyFont="1" applyFill="1" applyBorder="1" applyAlignment="1">
      <alignment horizontal="center" vertical="center"/>
    </xf>
    <xf numFmtId="4" fontId="15" fillId="10" borderId="7" xfId="0" applyNumberFormat="1" applyFont="1" applyFill="1" applyBorder="1" applyAlignment="1">
      <alignment horizontal="center" vertical="center"/>
    </xf>
    <xf numFmtId="0" fontId="15" fillId="10" borderId="3" xfId="0" applyFont="1" applyFill="1" applyBorder="1" applyAlignment="1">
      <alignment horizontal="center" vertical="center" wrapText="1"/>
    </xf>
    <xf numFmtId="4" fontId="15" fillId="10" borderId="3" xfId="0" applyNumberFormat="1" applyFont="1" applyFill="1" applyBorder="1" applyAlignment="1">
      <alignment horizontal="center" vertical="center"/>
    </xf>
    <xf numFmtId="4" fontId="23" fillId="10" borderId="7" xfId="0" applyNumberFormat="1" applyFont="1" applyFill="1" applyBorder="1" applyAlignment="1">
      <alignment horizontal="center" vertical="center"/>
    </xf>
    <xf numFmtId="4" fontId="15" fillId="10" borderId="7" xfId="0" applyNumberFormat="1" applyFont="1" applyFill="1" applyBorder="1" applyAlignment="1">
      <alignment horizontal="center" vertical="center" wrapText="1"/>
    </xf>
    <xf numFmtId="0" fontId="24" fillId="10" borderId="20" xfId="0" applyFont="1" applyFill="1" applyBorder="1" applyAlignment="1">
      <alignment horizontal="center" vertical="center" wrapText="1"/>
    </xf>
    <xf numFmtId="0" fontId="24" fillId="10" borderId="32" xfId="0" applyFont="1" applyFill="1" applyBorder="1" applyAlignment="1">
      <alignment horizontal="center" vertical="center" wrapText="1"/>
    </xf>
    <xf numFmtId="0" fontId="24" fillId="10" borderId="32" xfId="0" applyFont="1" applyFill="1" applyBorder="1" applyAlignment="1">
      <alignment horizontal="center" vertical="center"/>
    </xf>
    <xf numFmtId="0" fontId="24" fillId="10" borderId="20" xfId="0" applyFont="1" applyFill="1" applyBorder="1"/>
    <xf numFmtId="0" fontId="24" fillId="10" borderId="31" xfId="0" applyFont="1" applyFill="1" applyBorder="1"/>
    <xf numFmtId="4" fontId="24" fillId="10" borderId="31" xfId="0" applyNumberFormat="1" applyFont="1" applyFill="1" applyBorder="1" applyAlignment="1">
      <alignment horizontal="center" vertical="center" wrapText="1"/>
    </xf>
    <xf numFmtId="0" fontId="24" fillId="0" borderId="16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4" fontId="24" fillId="0" borderId="16" xfId="0" applyNumberFormat="1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/>
    </xf>
    <xf numFmtId="0" fontId="15" fillId="0" borderId="35" xfId="0" applyFont="1" applyFill="1" applyBorder="1" applyAlignment="1">
      <alignment horizontal="center" vertical="center" wrapText="1"/>
    </xf>
    <xf numFmtId="4" fontId="15" fillId="0" borderId="7" xfId="0" applyNumberFormat="1" applyFont="1" applyFill="1" applyBorder="1" applyAlignment="1">
      <alignment horizontal="center" vertical="center"/>
    </xf>
    <xf numFmtId="4" fontId="15" fillId="0" borderId="6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36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4" fontId="24" fillId="0" borderId="36" xfId="0" applyNumberFormat="1" applyFont="1" applyFill="1" applyBorder="1" applyAlignment="1">
      <alignment horizontal="center" vertical="center"/>
    </xf>
    <xf numFmtId="4" fontId="25" fillId="0" borderId="36" xfId="0" applyNumberFormat="1" applyFont="1" applyFill="1" applyBorder="1" applyAlignment="1">
      <alignment horizontal="center" vertical="center"/>
    </xf>
    <xf numFmtId="4" fontId="15" fillId="0" borderId="36" xfId="0" applyNumberFormat="1" applyFont="1" applyFill="1" applyBorder="1" applyAlignment="1">
      <alignment horizontal="center" vertical="center"/>
    </xf>
    <xf numFmtId="4" fontId="24" fillId="10" borderId="3" xfId="0" applyNumberFormat="1" applyFont="1" applyFill="1" applyBorder="1" applyAlignment="1">
      <alignment horizontal="center" vertical="center"/>
    </xf>
    <xf numFmtId="4" fontId="25" fillId="10" borderId="37" xfId="0" applyNumberFormat="1" applyFont="1" applyFill="1" applyBorder="1" applyAlignment="1">
      <alignment horizontal="center" vertical="center"/>
    </xf>
    <xf numFmtId="4" fontId="15" fillId="10" borderId="37" xfId="0" applyNumberFormat="1" applyFont="1" applyFill="1" applyBorder="1" applyAlignment="1">
      <alignment horizontal="center" vertical="center"/>
    </xf>
    <xf numFmtId="0" fontId="15" fillId="10" borderId="9" xfId="0" applyFont="1" applyFill="1" applyBorder="1" applyAlignment="1">
      <alignment horizontal="center" vertical="center" wrapText="1"/>
    </xf>
    <xf numFmtId="4" fontId="15" fillId="0" borderId="7" xfId="0" applyNumberFormat="1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/>
    </xf>
    <xf numFmtId="0" fontId="15" fillId="0" borderId="8" xfId="0" applyFont="1" applyFill="1" applyBorder="1" applyAlignment="1">
      <alignment horizontal="center" vertical="center"/>
    </xf>
    <xf numFmtId="4" fontId="15" fillId="2" borderId="7" xfId="0" applyNumberFormat="1" applyFont="1" applyFill="1" applyBorder="1" applyAlignment="1">
      <alignment horizontal="center" vertical="center"/>
    </xf>
    <xf numFmtId="4" fontId="24" fillId="2" borderId="3" xfId="0" applyNumberFormat="1" applyFont="1" applyFill="1" applyBorder="1" applyAlignment="1">
      <alignment horizontal="center" vertical="center"/>
    </xf>
    <xf numFmtId="0" fontId="24" fillId="4" borderId="20" xfId="0" applyFont="1" applyFill="1" applyBorder="1" applyAlignment="1">
      <alignment horizontal="center" vertical="center" wrapText="1"/>
    </xf>
    <xf numFmtId="4" fontId="24" fillId="4" borderId="11" xfId="0" applyNumberFormat="1" applyFont="1" applyFill="1" applyBorder="1" applyAlignment="1">
      <alignment horizontal="center" vertical="center"/>
    </xf>
    <xf numFmtId="4" fontId="0" fillId="0" borderId="0" xfId="0" applyNumberFormat="1"/>
    <xf numFmtId="4" fontId="0" fillId="0" borderId="3" xfId="0" applyNumberFormat="1" applyBorder="1"/>
    <xf numFmtId="0" fontId="21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left" vertical="center" wrapText="1"/>
    </xf>
    <xf numFmtId="4" fontId="2" fillId="4" borderId="3" xfId="0" applyNumberFormat="1" applyFont="1" applyFill="1" applyBorder="1" applyAlignment="1">
      <alignment horizontal="right" vertical="center"/>
    </xf>
    <xf numFmtId="0" fontId="21" fillId="4" borderId="27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 wrapText="1"/>
    </xf>
    <xf numFmtId="0" fontId="24" fillId="4" borderId="16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24" fillId="4" borderId="9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vertical="center" wrapText="1"/>
    </xf>
    <xf numFmtId="0" fontId="0" fillId="0" borderId="8" xfId="0" applyBorder="1" applyAlignment="1">
      <alignment vertical="center"/>
    </xf>
    <xf numFmtId="0" fontId="7" fillId="4" borderId="3" xfId="0" applyFont="1" applyFill="1" applyBorder="1" applyAlignment="1">
      <alignment horizontal="center" vertical="center"/>
    </xf>
    <xf numFmtId="0" fontId="0" fillId="4" borderId="9" xfId="0" applyFill="1" applyBorder="1" applyAlignment="1">
      <alignment horizontal="left"/>
    </xf>
    <xf numFmtId="4" fontId="7" fillId="4" borderId="3" xfId="0" applyNumberFormat="1" applyFont="1" applyFill="1" applyBorder="1" applyAlignment="1">
      <alignment horizontal="right" vertical="center"/>
    </xf>
    <xf numFmtId="0" fontId="24" fillId="4" borderId="31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4" fontId="15" fillId="4" borderId="3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wrapText="1"/>
    </xf>
    <xf numFmtId="0" fontId="15" fillId="4" borderId="3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 wrapText="1"/>
    </xf>
    <xf numFmtId="4" fontId="2" fillId="4" borderId="3" xfId="0" applyNumberFormat="1" applyFont="1" applyFill="1" applyBorder="1" applyAlignment="1">
      <alignment vertical="center"/>
    </xf>
    <xf numFmtId="0" fontId="0" fillId="4" borderId="5" xfId="0" applyFill="1" applyBorder="1"/>
    <xf numFmtId="0" fontId="2" fillId="4" borderId="3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4" fillId="10" borderId="1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/>
    <xf numFmtId="0" fontId="2" fillId="0" borderId="3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5" fillId="0" borderId="3" xfId="0" quotePrefix="1" applyNumberFormat="1" applyFont="1" applyFill="1" applyBorder="1" applyAlignment="1" applyProtection="1">
      <alignment horizontal="center" vertical="center" wrapText="1"/>
      <protection hidden="1"/>
    </xf>
    <xf numFmtId="49" fontId="15" fillId="0" borderId="3" xfId="0" quotePrefix="1" applyNumberFormat="1" applyFont="1" applyBorder="1" applyAlignment="1" applyProtection="1">
      <alignment horizontal="center" wrapText="1"/>
      <protection hidden="1"/>
    </xf>
    <xf numFmtId="49" fontId="15" fillId="0" borderId="8" xfId="0" quotePrefix="1" applyNumberFormat="1" applyFont="1" applyFill="1" applyBorder="1" applyAlignment="1" applyProtection="1">
      <alignment horizontal="center" vertical="center" wrapText="1"/>
      <protection hidden="1"/>
    </xf>
    <xf numFmtId="0" fontId="15" fillId="0" borderId="8" xfId="0" applyFont="1" applyBorder="1" applyAlignment="1" applyProtection="1">
      <alignment horizontal="left" vertical="center" wrapText="1"/>
      <protection locked="0"/>
    </xf>
    <xf numFmtId="4" fontId="15" fillId="0" borderId="8" xfId="0" applyNumberFormat="1" applyFont="1" applyBorder="1" applyAlignment="1" applyProtection="1">
      <alignment horizontal="center" vertical="center" wrapText="1"/>
      <protection locked="0"/>
    </xf>
    <xf numFmtId="4" fontId="15" fillId="0" borderId="8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right" vertical="center"/>
    </xf>
    <xf numFmtId="4" fontId="2" fillId="2" borderId="8" xfId="0" applyNumberFormat="1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left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left" vertical="center" wrapText="1"/>
    </xf>
    <xf numFmtId="0" fontId="33" fillId="0" borderId="3" xfId="0" applyFont="1" applyBorder="1" applyAlignment="1">
      <alignment vertical="center" wrapText="1"/>
    </xf>
    <xf numFmtId="0" fontId="22" fillId="0" borderId="3" xfId="0" applyFont="1" applyBorder="1" applyAlignment="1">
      <alignment horizontal="center"/>
    </xf>
    <xf numFmtId="0" fontId="22" fillId="0" borderId="3" xfId="0" applyFont="1" applyBorder="1"/>
    <xf numFmtId="49" fontId="15" fillId="0" borderId="35" xfId="0" quotePrefix="1" applyNumberFormat="1" applyFont="1" applyBorder="1" applyAlignment="1" applyProtection="1">
      <alignment horizontal="center" vertical="center" wrapText="1"/>
      <protection hidden="1"/>
    </xf>
    <xf numFmtId="0" fontId="15" fillId="2" borderId="4" xfId="0" applyFont="1" applyFill="1" applyBorder="1" applyAlignment="1">
      <alignment horizontal="left" vertical="center" wrapText="1"/>
    </xf>
    <xf numFmtId="49" fontId="15" fillId="0" borderId="3" xfId="0" quotePrefix="1" applyNumberFormat="1" applyFont="1" applyBorder="1" applyAlignment="1" applyProtection="1">
      <alignment horizontal="center" vertical="center" wrapText="1"/>
      <protection hidden="1"/>
    </xf>
    <xf numFmtId="0" fontId="15" fillId="0" borderId="0" xfId="0" applyFont="1"/>
    <xf numFmtId="0" fontId="33" fillId="2" borderId="3" xfId="0" applyFont="1" applyFill="1" applyBorder="1" applyAlignment="1">
      <alignment horizontal="left" vertical="center" wrapText="1"/>
    </xf>
    <xf numFmtId="49" fontId="15" fillId="0" borderId="4" xfId="0" quotePrefix="1" applyNumberFormat="1" applyFont="1" applyBorder="1" applyAlignment="1" applyProtection="1">
      <alignment horizontal="center" vertical="center" wrapText="1"/>
      <protection hidden="1"/>
    </xf>
    <xf numFmtId="49" fontId="15" fillId="0" borderId="7" xfId="0" quotePrefix="1" applyNumberFormat="1" applyFont="1" applyBorder="1" applyAlignment="1" applyProtection="1">
      <alignment horizontal="center" vertical="center" wrapText="1"/>
      <protection hidden="1"/>
    </xf>
    <xf numFmtId="4" fontId="15" fillId="0" borderId="5" xfId="0" applyNumberFormat="1" applyFont="1" applyFill="1" applyBorder="1" applyAlignment="1">
      <alignment horizontal="center" vertical="center"/>
    </xf>
    <xf numFmtId="4" fontId="15" fillId="0" borderId="7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4" fontId="15" fillId="10" borderId="5" xfId="0" applyNumberFormat="1" applyFont="1" applyFill="1" applyBorder="1" applyAlignment="1">
      <alignment horizontal="center" vertical="center"/>
    </xf>
    <xf numFmtId="4" fontId="15" fillId="10" borderId="7" xfId="0" applyNumberFormat="1" applyFont="1" applyFill="1" applyBorder="1" applyAlignment="1">
      <alignment horizontal="center" vertical="center"/>
    </xf>
    <xf numFmtId="0" fontId="27" fillId="10" borderId="5" xfId="0" applyFont="1" applyFill="1" applyBorder="1" applyAlignment="1">
      <alignment horizontal="center" vertical="center"/>
    </xf>
    <xf numFmtId="0" fontId="26" fillId="10" borderId="7" xfId="0" applyFont="1" applyFill="1" applyBorder="1" applyAlignment="1">
      <alignment horizontal="center" vertical="center"/>
    </xf>
    <xf numFmtId="0" fontId="24" fillId="4" borderId="11" xfId="0" applyFont="1" applyFill="1" applyBorder="1" applyAlignment="1">
      <alignment horizontal="center" vertical="center"/>
    </xf>
    <xf numFmtId="0" fontId="24" fillId="4" borderId="4" xfId="0" applyFont="1" applyFill="1" applyBorder="1" applyAlignment="1">
      <alignment horizontal="center" vertical="center"/>
    </xf>
    <xf numFmtId="0" fontId="15" fillId="4" borderId="11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4" fontId="24" fillId="0" borderId="23" xfId="0" applyNumberFormat="1" applyFont="1" applyFill="1" applyBorder="1" applyAlignment="1">
      <alignment horizontal="center" vertical="center"/>
    </xf>
    <xf numFmtId="4" fontId="24" fillId="0" borderId="36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4" fontId="24" fillId="10" borderId="5" xfId="0" applyNumberFormat="1" applyFont="1" applyFill="1" applyBorder="1" applyAlignment="1">
      <alignment horizontal="center" vertical="center"/>
    </xf>
    <xf numFmtId="4" fontId="24" fillId="10" borderId="7" xfId="0" applyNumberFormat="1" applyFont="1" applyFill="1" applyBorder="1" applyAlignment="1">
      <alignment horizontal="center" vertical="center"/>
    </xf>
    <xf numFmtId="0" fontId="15" fillId="10" borderId="5" xfId="0" applyFont="1" applyFill="1" applyBorder="1" applyAlignment="1">
      <alignment horizontal="center" vertical="center"/>
    </xf>
    <xf numFmtId="0" fontId="15" fillId="10" borderId="7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4" fontId="24" fillId="0" borderId="24" xfId="0" applyNumberFormat="1" applyFont="1" applyFill="1" applyBorder="1" applyAlignment="1">
      <alignment horizontal="center" vertical="center"/>
    </xf>
    <xf numFmtId="4" fontId="24" fillId="0" borderId="34" xfId="0" applyNumberFormat="1" applyFont="1" applyFill="1" applyBorder="1" applyAlignment="1">
      <alignment horizontal="center" vertical="center"/>
    </xf>
    <xf numFmtId="0" fontId="24" fillId="0" borderId="24" xfId="0" applyFont="1" applyFill="1" applyBorder="1" applyAlignment="1">
      <alignment horizontal="center" vertical="center" wrapText="1"/>
    </xf>
    <xf numFmtId="0" fontId="24" fillId="0" borderId="34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 wrapText="1"/>
    </xf>
    <xf numFmtId="0" fontId="15" fillId="10" borderId="8" xfId="0" applyFont="1" applyFill="1" applyBorder="1" applyAlignment="1">
      <alignment horizontal="center" vertical="center"/>
    </xf>
    <xf numFmtId="0" fontId="15" fillId="10" borderId="4" xfId="0" applyFont="1" applyFill="1" applyBorder="1" applyAlignment="1">
      <alignment horizontal="center" vertical="center"/>
    </xf>
    <xf numFmtId="4" fontId="15" fillId="10" borderId="5" xfId="0" applyNumberFormat="1" applyFont="1" applyFill="1" applyBorder="1" applyAlignment="1">
      <alignment horizontal="center" vertical="center" wrapText="1"/>
    </xf>
    <xf numFmtId="4" fontId="15" fillId="10" borderId="7" xfId="0" applyNumberFormat="1" applyFont="1" applyFill="1" applyBorder="1" applyAlignment="1">
      <alignment horizontal="center" vertical="center" wrapText="1"/>
    </xf>
    <xf numFmtId="4" fontId="15" fillId="4" borderId="5" xfId="0" applyNumberFormat="1" applyFont="1" applyFill="1" applyBorder="1" applyAlignment="1">
      <alignment horizontal="center" vertical="center"/>
    </xf>
    <xf numFmtId="4" fontId="15" fillId="4" borderId="7" xfId="0" applyNumberFormat="1" applyFont="1" applyFill="1" applyBorder="1" applyAlignment="1">
      <alignment horizontal="center" vertical="center"/>
    </xf>
    <xf numFmtId="0" fontId="15" fillId="10" borderId="5" xfId="0" applyFont="1" applyFill="1" applyBorder="1" applyAlignment="1">
      <alignment horizontal="center" vertical="center" wrapText="1"/>
    </xf>
    <xf numFmtId="0" fontId="15" fillId="10" borderId="7" xfId="0" applyFont="1" applyFill="1" applyBorder="1" applyAlignment="1">
      <alignment horizontal="center" vertical="center" wrapText="1"/>
    </xf>
    <xf numFmtId="4" fontId="15" fillId="2" borderId="5" xfId="0" applyNumberFormat="1" applyFont="1" applyFill="1" applyBorder="1" applyAlignment="1">
      <alignment horizontal="center" vertical="center"/>
    </xf>
    <xf numFmtId="4" fontId="15" fillId="2" borderId="7" xfId="0" applyNumberFormat="1" applyFont="1" applyFill="1" applyBorder="1" applyAlignment="1">
      <alignment horizontal="center" vertical="center"/>
    </xf>
    <xf numFmtId="4" fontId="24" fillId="4" borderId="32" xfId="0" applyNumberFormat="1" applyFont="1" applyFill="1" applyBorder="1" applyAlignment="1">
      <alignment horizontal="center" vertical="center"/>
    </xf>
    <xf numFmtId="4" fontId="24" fillId="4" borderId="33" xfId="0" applyNumberFormat="1" applyFont="1" applyFill="1" applyBorder="1" applyAlignment="1">
      <alignment horizontal="center" vertical="center"/>
    </xf>
    <xf numFmtId="4" fontId="24" fillId="10" borderId="32" xfId="0" applyNumberFormat="1" applyFont="1" applyFill="1" applyBorder="1" applyAlignment="1">
      <alignment horizontal="center" vertical="center"/>
    </xf>
    <xf numFmtId="4" fontId="24" fillId="10" borderId="33" xfId="0" applyNumberFormat="1" applyFont="1" applyFill="1" applyBorder="1" applyAlignment="1">
      <alignment horizontal="center" vertical="center"/>
    </xf>
    <xf numFmtId="0" fontId="24" fillId="10" borderId="38" xfId="0" applyFont="1" applyFill="1" applyBorder="1" applyAlignment="1">
      <alignment horizontal="center" vertical="center"/>
    </xf>
    <xf numFmtId="0" fontId="24" fillId="10" borderId="39" xfId="0" applyFont="1" applyFill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6" fillId="0" borderId="3" xfId="0" applyFont="1" applyFill="1" applyBorder="1" applyAlignment="1">
      <alignment horizontal="center" vertical="center"/>
    </xf>
    <xf numFmtId="0" fontId="21" fillId="7" borderId="28" xfId="0" applyFont="1" applyFill="1" applyBorder="1" applyAlignment="1">
      <alignment horizontal="center" vertical="center"/>
    </xf>
    <xf numFmtId="0" fontId="0" fillId="7" borderId="29" xfId="0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2" fillId="7" borderId="8" xfId="0" applyFont="1" applyFill="1" applyBorder="1" applyAlignment="1">
      <alignment horizontal="left" vertical="center" wrapText="1"/>
    </xf>
    <xf numFmtId="0" fontId="0" fillId="7" borderId="4" xfId="0" applyFill="1" applyBorder="1" applyAlignment="1">
      <alignment horizontal="left" vertical="center" wrapText="1"/>
    </xf>
    <xf numFmtId="4" fontId="2" fillId="7" borderId="8" xfId="0" applyNumberFormat="1" applyFont="1" applyFill="1" applyBorder="1" applyAlignment="1">
      <alignment horizontal="right" vertical="center"/>
    </xf>
    <xf numFmtId="0" fontId="0" fillId="7" borderId="4" xfId="0" applyFill="1" applyBorder="1" applyAlignment="1">
      <alignment horizontal="right" vertical="center"/>
    </xf>
    <xf numFmtId="0" fontId="15" fillId="7" borderId="4" xfId="0" applyFont="1" applyFill="1" applyBorder="1" applyAlignment="1">
      <alignment horizontal="right" vertical="center"/>
    </xf>
    <xf numFmtId="0" fontId="21" fillId="7" borderId="3" xfId="0" applyFont="1" applyFill="1" applyBorder="1" applyAlignment="1">
      <alignment horizontal="center" vertical="center"/>
    </xf>
    <xf numFmtId="0" fontId="20" fillId="3" borderId="14" xfId="0" applyFont="1" applyFill="1" applyBorder="1" applyAlignment="1">
      <alignment horizontal="center" vertical="center"/>
    </xf>
    <xf numFmtId="0" fontId="0" fillId="3" borderId="15" xfId="0" applyFill="1" applyBorder="1" applyAlignment="1"/>
    <xf numFmtId="0" fontId="2" fillId="0" borderId="0" xfId="0" applyFont="1" applyAlignment="1">
      <alignment horizontal="center" vertical="center"/>
    </xf>
    <xf numFmtId="0" fontId="19" fillId="5" borderId="0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wrapText="1"/>
    </xf>
    <xf numFmtId="0" fontId="0" fillId="3" borderId="14" xfId="0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/>
    </xf>
    <xf numFmtId="0" fontId="15" fillId="3" borderId="8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/>
    </xf>
    <xf numFmtId="0" fontId="15" fillId="3" borderId="14" xfId="0" applyFont="1" applyFill="1" applyBorder="1" applyAlignment="1"/>
    <xf numFmtId="0" fontId="11" fillId="3" borderId="11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31" fillId="0" borderId="0" xfId="0" applyFont="1" applyFill="1" applyAlignment="1">
      <alignment horizontal="left" vertical="center" wrapText="1"/>
    </xf>
    <xf numFmtId="0" fontId="30" fillId="0" borderId="0" xfId="0" applyFont="1" applyFill="1" applyAlignment="1">
      <alignment horizontal="left" wrapText="1"/>
    </xf>
    <xf numFmtId="0" fontId="20" fillId="0" borderId="3" xfId="0" applyFont="1" applyBorder="1" applyAlignment="1">
      <alignment horizontal="center" vertical="center" wrapText="1"/>
    </xf>
    <xf numFmtId="0" fontId="15" fillId="3" borderId="16" xfId="0" applyFont="1" applyFill="1" applyBorder="1" applyAlignment="1">
      <alignment horizontal="center"/>
    </xf>
    <xf numFmtId="0" fontId="0" fillId="0" borderId="17" xfId="0" applyBorder="1" applyAlignment="1">
      <alignment horizontal="center" vertical="center" wrapText="1"/>
    </xf>
    <xf numFmtId="0" fontId="3" fillId="6" borderId="19" xfId="0" applyFont="1" applyFill="1" applyBorder="1" applyAlignment="1">
      <alignment horizontal="left" vertical="center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3" fillId="3" borderId="13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 applyAlignment="1">
      <alignment horizontal="center"/>
    </xf>
    <xf numFmtId="0" fontId="0" fillId="7" borderId="9" xfId="0" applyFill="1" applyBorder="1" applyAlignment="1">
      <alignment horizontal="center" vertical="center"/>
    </xf>
    <xf numFmtId="0" fontId="15" fillId="7" borderId="9" xfId="0" applyFont="1" applyFill="1" applyBorder="1" applyAlignment="1">
      <alignment horizontal="right" vertical="center"/>
    </xf>
    <xf numFmtId="0" fontId="7" fillId="7" borderId="8" xfId="0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right"/>
    </xf>
    <xf numFmtId="0" fontId="1" fillId="3" borderId="7" xfId="0" applyFont="1" applyFill="1" applyBorder="1" applyAlignment="1">
      <alignment horizontal="right"/>
    </xf>
    <xf numFmtId="0" fontId="0" fillId="7" borderId="9" xfId="0" applyFill="1" applyBorder="1" applyAlignment="1">
      <alignment horizontal="left" vertical="center" wrapText="1"/>
    </xf>
    <xf numFmtId="0" fontId="0" fillId="7" borderId="9" xfId="0" applyFill="1" applyBorder="1" applyAlignment="1">
      <alignment horizontal="right" vertical="center"/>
    </xf>
    <xf numFmtId="0" fontId="11" fillId="3" borderId="14" xfId="0" applyFont="1" applyFill="1" applyBorder="1" applyAlignment="1">
      <alignment horizontal="center" vertical="center" wrapText="1"/>
    </xf>
    <xf numFmtId="0" fontId="0" fillId="3" borderId="15" xfId="0" applyFill="1" applyBorder="1" applyAlignment="1">
      <alignment wrapText="1"/>
    </xf>
    <xf numFmtId="0" fontId="11" fillId="3" borderId="16" xfId="0" applyFont="1" applyFill="1" applyBorder="1" applyAlignment="1">
      <alignment horizontal="center" vertical="center" wrapText="1"/>
    </xf>
    <xf numFmtId="0" fontId="0" fillId="3" borderId="18" xfId="0" applyFill="1" applyBorder="1" applyAlignment="1">
      <alignment wrapText="1"/>
    </xf>
    <xf numFmtId="0" fontId="0" fillId="7" borderId="9" xfId="0" applyFill="1" applyBorder="1" applyAlignment="1">
      <alignment wrapText="1"/>
    </xf>
    <xf numFmtId="0" fontId="2" fillId="7" borderId="11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 wrapText="1"/>
    </xf>
    <xf numFmtId="4" fontId="2" fillId="7" borderId="3" xfId="0" applyNumberFormat="1" applyFont="1" applyFill="1" applyBorder="1" applyAlignment="1">
      <alignment horizontal="right" vertical="center"/>
    </xf>
    <xf numFmtId="4" fontId="2" fillId="7" borderId="3" xfId="0" applyNumberFormat="1" applyFont="1" applyFill="1" applyBorder="1" applyAlignment="1">
      <alignment horizontal="right" vertical="center" wrapText="1"/>
    </xf>
    <xf numFmtId="4" fontId="2" fillId="7" borderId="3" xfId="0" applyNumberFormat="1" applyFont="1" applyFill="1" applyBorder="1" applyAlignment="1">
      <alignment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/>
    </xf>
    <xf numFmtId="0" fontId="0" fillId="0" borderId="10" xfId="0" applyBorder="1" applyAlignme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wrapText="1"/>
    </xf>
    <xf numFmtId="0" fontId="0" fillId="3" borderId="3" xfId="0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wrapText="1"/>
    </xf>
    <xf numFmtId="0" fontId="3" fillId="2" borderId="22" xfId="0" applyFont="1" applyFill="1" applyBorder="1" applyAlignment="1">
      <alignment horizontal="right" vertical="center"/>
    </xf>
    <xf numFmtId="0" fontId="3" fillId="4" borderId="3" xfId="0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/>
    </xf>
    <xf numFmtId="0" fontId="15" fillId="3" borderId="3" xfId="0" applyFont="1" applyFill="1" applyBorder="1" applyAlignment="1"/>
    <xf numFmtId="0" fontId="0" fillId="7" borderId="4" xfId="0" applyFill="1" applyBorder="1" applyAlignment="1">
      <alignment wrapText="1"/>
    </xf>
    <xf numFmtId="0" fontId="4" fillId="5" borderId="0" xfId="0" applyFont="1" applyFill="1" applyBorder="1" applyAlignment="1">
      <alignment horizontal="center" vertical="center"/>
    </xf>
    <xf numFmtId="0" fontId="0" fillId="0" borderId="0" xfId="0" applyAlignment="1"/>
    <xf numFmtId="0" fontId="0" fillId="0" borderId="4" xfId="0" applyBorder="1" applyAlignment="1">
      <alignment horizontal="center" vertical="center"/>
    </xf>
    <xf numFmtId="0" fontId="2" fillId="7" borderId="11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4" fontId="2" fillId="7" borderId="11" xfId="0" applyNumberFormat="1" applyFont="1" applyFill="1" applyBorder="1" applyAlignment="1">
      <alignment vertical="center"/>
    </xf>
    <xf numFmtId="0" fontId="0" fillId="7" borderId="9" xfId="0" applyFill="1" applyBorder="1" applyAlignment="1">
      <alignment vertical="center"/>
    </xf>
    <xf numFmtId="0" fontId="0" fillId="0" borderId="4" xfId="0" applyBorder="1" applyAlignment="1">
      <alignment vertical="center"/>
    </xf>
    <xf numFmtId="4" fontId="2" fillId="7" borderId="11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0" fillId="7" borderId="4" xfId="0" applyFill="1" applyBorder="1" applyAlignment="1">
      <alignment vertical="center"/>
    </xf>
    <xf numFmtId="0" fontId="0" fillId="7" borderId="17" xfId="0" applyFill="1" applyBorder="1" applyAlignment="1">
      <alignment horizontal="center" vertical="center"/>
    </xf>
    <xf numFmtId="0" fontId="8" fillId="5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118"/>
  <sheetViews>
    <sheetView topLeftCell="A106" zoomScaleNormal="100" workbookViewId="0">
      <selection activeCell="AA107" sqref="AA107"/>
    </sheetView>
  </sheetViews>
  <sheetFormatPr defaultRowHeight="15" x14ac:dyDescent="0.25"/>
  <cols>
    <col min="1" max="1" width="6" style="265" customWidth="1"/>
    <col min="2" max="2" width="8.5703125" style="265" customWidth="1"/>
    <col min="3" max="3" width="26.28515625" style="3" customWidth="1"/>
    <col min="4" max="4" width="12.42578125" style="6" customWidth="1"/>
    <col min="5" max="5" width="13" style="6" customWidth="1"/>
    <col min="6" max="6" width="10" style="265" customWidth="1"/>
    <col min="7" max="7" width="11.85546875" style="265" customWidth="1"/>
    <col min="8" max="8" width="9.85546875" style="265" customWidth="1"/>
    <col min="9" max="9" width="14.85546875" style="2" hidden="1" customWidth="1"/>
    <col min="10" max="10" width="20" style="5" hidden="1" customWidth="1"/>
    <col min="11" max="11" width="14.7109375" style="2" hidden="1" customWidth="1"/>
    <col min="12" max="12" width="16.5703125" style="1" hidden="1" customWidth="1"/>
    <col min="13" max="13" width="17.85546875" style="1" hidden="1" customWidth="1"/>
    <col min="14" max="14" width="15.85546875" style="265" customWidth="1"/>
    <col min="15" max="15" width="14.7109375" style="1" customWidth="1"/>
    <col min="16" max="16" width="1.7109375" hidden="1" customWidth="1"/>
    <col min="17" max="17" width="13" hidden="1" customWidth="1"/>
    <col min="18" max="18" width="18.85546875" hidden="1" customWidth="1"/>
    <col min="19" max="19" width="10.140625" customWidth="1"/>
    <col min="20" max="20" width="11.7109375" bestFit="1" customWidth="1"/>
  </cols>
  <sheetData>
    <row r="1" spans="1:20" x14ac:dyDescent="0.25">
      <c r="B1" s="430" t="s">
        <v>322</v>
      </c>
      <c r="C1" s="430"/>
    </row>
    <row r="2" spans="1:20" ht="27" customHeight="1" x14ac:dyDescent="0.25">
      <c r="A2" s="238"/>
      <c r="B2" s="431" t="s">
        <v>321</v>
      </c>
      <c r="C2" s="431"/>
      <c r="D2" s="431"/>
      <c r="E2" s="431"/>
      <c r="F2" s="431"/>
      <c r="G2" s="431"/>
      <c r="H2" s="431"/>
      <c r="I2" s="431"/>
      <c r="J2" s="431"/>
      <c r="K2" s="431"/>
      <c r="L2" s="431"/>
      <c r="M2" s="431"/>
      <c r="N2" s="431"/>
      <c r="O2" s="10"/>
    </row>
    <row r="3" spans="1:20" ht="15.75" thickBot="1" x14ac:dyDescent="0.3">
      <c r="A3" s="11"/>
      <c r="B3" s="11"/>
      <c r="C3" s="12"/>
      <c r="D3" s="13"/>
      <c r="E3" s="13"/>
      <c r="F3" s="11"/>
      <c r="G3" s="11"/>
      <c r="H3" s="11"/>
      <c r="I3" s="14"/>
      <c r="J3" s="15"/>
      <c r="K3" s="14"/>
      <c r="L3" s="10"/>
      <c r="M3" s="10"/>
      <c r="N3" s="11"/>
      <c r="O3" s="10"/>
    </row>
    <row r="4" spans="1:20" ht="31.5" customHeight="1" x14ac:dyDescent="0.25">
      <c r="A4" s="432" t="s">
        <v>0</v>
      </c>
      <c r="B4" s="434" t="s">
        <v>320</v>
      </c>
      <c r="C4" s="434" t="s">
        <v>3</v>
      </c>
      <c r="D4" s="434" t="s">
        <v>307</v>
      </c>
      <c r="E4" s="437"/>
      <c r="F4" s="434" t="s">
        <v>4</v>
      </c>
      <c r="G4" s="434" t="s">
        <v>5</v>
      </c>
      <c r="H4" s="434" t="s">
        <v>6</v>
      </c>
      <c r="I4" s="434" t="s">
        <v>9</v>
      </c>
      <c r="J4" s="434" t="s">
        <v>12</v>
      </c>
      <c r="K4" s="434" t="s">
        <v>84</v>
      </c>
      <c r="L4" s="434" t="s">
        <v>83</v>
      </c>
      <c r="M4" s="434"/>
      <c r="N4" s="434" t="s">
        <v>341</v>
      </c>
      <c r="O4" s="441"/>
      <c r="P4" s="46"/>
      <c r="Q4" s="442" t="s">
        <v>87</v>
      </c>
      <c r="R4" s="203"/>
      <c r="S4" s="428" t="s">
        <v>314</v>
      </c>
      <c r="T4" s="429"/>
    </row>
    <row r="5" spans="1:20" ht="21.75" customHeight="1" x14ac:dyDescent="0.25">
      <c r="A5" s="433"/>
      <c r="B5" s="435"/>
      <c r="C5" s="436"/>
      <c r="D5" s="256" t="s">
        <v>7</v>
      </c>
      <c r="E5" s="256" t="s">
        <v>8</v>
      </c>
      <c r="F5" s="435"/>
      <c r="G5" s="435"/>
      <c r="H5" s="435"/>
      <c r="I5" s="438"/>
      <c r="J5" s="439"/>
      <c r="K5" s="440"/>
      <c r="L5" s="256" t="s">
        <v>7</v>
      </c>
      <c r="M5" s="256" t="s">
        <v>8</v>
      </c>
      <c r="N5" s="207" t="s">
        <v>7</v>
      </c>
      <c r="O5" s="256" t="s">
        <v>8</v>
      </c>
      <c r="P5" s="208"/>
      <c r="Q5" s="443"/>
      <c r="R5" s="209"/>
      <c r="S5" s="224" t="s">
        <v>318</v>
      </c>
      <c r="T5" s="224" t="s">
        <v>319</v>
      </c>
    </row>
    <row r="6" spans="1:20" ht="31.5" x14ac:dyDescent="0.25">
      <c r="A6" s="43">
        <v>1</v>
      </c>
      <c r="B6" s="309" t="s">
        <v>362</v>
      </c>
      <c r="C6" s="310" t="s">
        <v>373</v>
      </c>
      <c r="D6" s="309" t="s">
        <v>362</v>
      </c>
      <c r="E6" s="309" t="s">
        <v>362</v>
      </c>
      <c r="F6" s="40">
        <v>606</v>
      </c>
      <c r="G6" s="40">
        <v>1005</v>
      </c>
      <c r="H6" s="40">
        <v>421412</v>
      </c>
      <c r="I6" s="40" t="s">
        <v>360</v>
      </c>
      <c r="J6" s="119" t="s">
        <v>214</v>
      </c>
      <c r="K6" s="40" t="s">
        <v>174</v>
      </c>
      <c r="L6" s="311">
        <v>229600</v>
      </c>
      <c r="M6" s="311">
        <v>229600</v>
      </c>
      <c r="N6" s="311">
        <v>983333.33</v>
      </c>
      <c r="O6" s="311">
        <f>N6*1.2</f>
        <v>1179999.9959999998</v>
      </c>
      <c r="P6" s="108"/>
      <c r="Q6" s="108"/>
      <c r="R6" s="108"/>
      <c r="S6" s="309" t="s">
        <v>362</v>
      </c>
      <c r="T6" s="312" t="s">
        <v>311</v>
      </c>
    </row>
    <row r="7" spans="1:20" ht="21.75" customHeight="1" x14ac:dyDescent="0.25">
      <c r="A7" s="331">
        <f>A6+1</f>
        <v>2</v>
      </c>
      <c r="B7" s="202" t="s">
        <v>161</v>
      </c>
      <c r="C7" s="18" t="s">
        <v>162</v>
      </c>
      <c r="D7" s="41">
        <v>4996783</v>
      </c>
      <c r="E7" s="41">
        <v>5996139</v>
      </c>
      <c r="F7" s="43">
        <v>606</v>
      </c>
      <c r="G7" s="43">
        <v>1005</v>
      </c>
      <c r="H7" s="43">
        <v>421619</v>
      </c>
      <c r="I7" s="212"/>
      <c r="J7" s="206"/>
      <c r="K7" s="206"/>
      <c r="L7" s="206"/>
      <c r="M7" s="213"/>
      <c r="N7" s="211"/>
      <c r="O7" s="211"/>
      <c r="P7" s="205"/>
      <c r="Q7" s="205"/>
      <c r="R7" s="205"/>
      <c r="S7" s="223" t="s">
        <v>310</v>
      </c>
      <c r="T7" s="231" t="s">
        <v>316</v>
      </c>
    </row>
    <row r="8" spans="1:20" ht="21.75" customHeight="1" x14ac:dyDescent="0.25">
      <c r="A8" s="418">
        <f>A7+1</f>
        <v>3</v>
      </c>
      <c r="B8" s="420" t="s">
        <v>107</v>
      </c>
      <c r="C8" s="422" t="s">
        <v>80</v>
      </c>
      <c r="D8" s="424">
        <v>416666.67</v>
      </c>
      <c r="E8" s="424">
        <v>500000</v>
      </c>
      <c r="F8" s="420">
        <v>606</v>
      </c>
      <c r="G8" s="420">
        <v>1005</v>
      </c>
      <c r="H8" s="420">
        <v>421621</v>
      </c>
      <c r="I8" s="78" t="s">
        <v>256</v>
      </c>
      <c r="J8" s="79" t="s">
        <v>265</v>
      </c>
      <c r="K8" s="263" t="s">
        <v>264</v>
      </c>
      <c r="L8" s="263">
        <v>175605.05</v>
      </c>
      <c r="M8" s="81">
        <v>210714.08</v>
      </c>
      <c r="N8" s="424">
        <f>D8-L8-L9</f>
        <v>65463.669999999984</v>
      </c>
      <c r="O8" s="424">
        <f>E8-M8-M9</f>
        <v>78571.440000000031</v>
      </c>
      <c r="P8" s="205"/>
      <c r="Q8" s="205"/>
      <c r="R8" s="205"/>
      <c r="S8" s="427" t="s">
        <v>309</v>
      </c>
      <c r="T8" s="416" t="s">
        <v>311</v>
      </c>
    </row>
    <row r="9" spans="1:20" ht="21.75" customHeight="1" x14ac:dyDescent="0.25">
      <c r="A9" s="419"/>
      <c r="B9" s="421"/>
      <c r="C9" s="423"/>
      <c r="D9" s="425"/>
      <c r="E9" s="425"/>
      <c r="F9" s="421"/>
      <c r="G9" s="421"/>
      <c r="H9" s="421"/>
      <c r="I9" s="78" t="s">
        <v>266</v>
      </c>
      <c r="J9" s="79" t="s">
        <v>265</v>
      </c>
      <c r="K9" s="263" t="s">
        <v>269</v>
      </c>
      <c r="L9" s="263">
        <v>175597.95</v>
      </c>
      <c r="M9" s="81">
        <v>210714.48</v>
      </c>
      <c r="N9" s="426"/>
      <c r="O9" s="426"/>
      <c r="P9" s="205"/>
      <c r="Q9" s="205"/>
      <c r="R9" s="205"/>
      <c r="S9" s="427"/>
      <c r="T9" s="417"/>
    </row>
    <row r="10" spans="1:20" ht="21" x14ac:dyDescent="0.25">
      <c r="A10" s="332">
        <f>A8+1</f>
        <v>4</v>
      </c>
      <c r="B10" s="17" t="s">
        <v>32</v>
      </c>
      <c r="C10" s="18" t="s">
        <v>108</v>
      </c>
      <c r="D10" s="16">
        <v>500000</v>
      </c>
      <c r="E10" s="16">
        <v>600000</v>
      </c>
      <c r="F10" s="17">
        <v>606</v>
      </c>
      <c r="G10" s="17">
        <v>1005</v>
      </c>
      <c r="H10" s="17">
        <v>421622</v>
      </c>
      <c r="I10" s="210"/>
      <c r="J10" s="210"/>
      <c r="K10" s="210"/>
      <c r="L10" s="210"/>
      <c r="M10" s="210"/>
      <c r="N10" s="210"/>
      <c r="O10" s="210"/>
      <c r="P10" s="205"/>
      <c r="Q10" s="205"/>
      <c r="R10" s="205"/>
      <c r="S10" s="223" t="s">
        <v>309</v>
      </c>
      <c r="T10" s="231" t="s">
        <v>311</v>
      </c>
    </row>
    <row r="11" spans="1:20" ht="31.5" x14ac:dyDescent="0.25">
      <c r="A11" s="332">
        <f>A10+1</f>
        <v>5</v>
      </c>
      <c r="B11" s="319" t="s">
        <v>368</v>
      </c>
      <c r="C11" s="310" t="s">
        <v>366</v>
      </c>
      <c r="D11" s="309" t="s">
        <v>362</v>
      </c>
      <c r="E11" s="309" t="s">
        <v>362</v>
      </c>
      <c r="F11" s="319">
        <v>606</v>
      </c>
      <c r="G11" s="319">
        <v>1004</v>
      </c>
      <c r="H11" s="319">
        <v>422231</v>
      </c>
      <c r="I11" s="320"/>
      <c r="J11" s="320"/>
      <c r="K11" s="320"/>
      <c r="L11" s="320"/>
      <c r="M11" s="320"/>
      <c r="N11" s="321">
        <v>1000000</v>
      </c>
      <c r="O11" s="321">
        <f>N11*1.2</f>
        <v>1200000</v>
      </c>
      <c r="P11" s="108"/>
      <c r="Q11" s="108"/>
      <c r="R11" s="108"/>
      <c r="S11" s="309" t="s">
        <v>362</v>
      </c>
      <c r="T11" s="309" t="s">
        <v>367</v>
      </c>
    </row>
    <row r="12" spans="1:20" ht="21.75" customHeight="1" x14ac:dyDescent="0.25">
      <c r="A12" s="332">
        <f>A11+1</f>
        <v>6</v>
      </c>
      <c r="B12" s="43" t="s">
        <v>234</v>
      </c>
      <c r="C12" s="45" t="s">
        <v>235</v>
      </c>
      <c r="D12" s="57">
        <v>20833</v>
      </c>
      <c r="E12" s="41">
        <v>25000</v>
      </c>
      <c r="F12" s="43">
        <v>606</v>
      </c>
      <c r="G12" s="43">
        <v>1004</v>
      </c>
      <c r="H12" s="43">
        <v>423111</v>
      </c>
      <c r="I12" s="214"/>
      <c r="J12" s="214"/>
      <c r="K12" s="214"/>
      <c r="L12" s="214"/>
      <c r="M12" s="214"/>
      <c r="N12" s="210"/>
      <c r="O12" s="210"/>
      <c r="P12" s="205"/>
      <c r="Q12" s="205"/>
      <c r="R12" s="205"/>
      <c r="S12" s="223" t="s">
        <v>309</v>
      </c>
      <c r="T12" s="231" t="s">
        <v>311</v>
      </c>
    </row>
    <row r="13" spans="1:20" ht="21" x14ac:dyDescent="0.25">
      <c r="A13" s="332">
        <f t="shared" ref="A13:A76" si="0">A12+1</f>
        <v>7</v>
      </c>
      <c r="B13" s="67" t="s">
        <v>237</v>
      </c>
      <c r="C13" s="264" t="s">
        <v>238</v>
      </c>
      <c r="D13" s="77">
        <v>125000</v>
      </c>
      <c r="E13" s="262">
        <v>150000</v>
      </c>
      <c r="F13" s="67">
        <v>614</v>
      </c>
      <c r="G13" s="67">
        <v>1001</v>
      </c>
      <c r="H13" s="67">
        <v>423212</v>
      </c>
      <c r="I13" s="67" t="s">
        <v>245</v>
      </c>
      <c r="J13" s="261" t="s">
        <v>263</v>
      </c>
      <c r="K13" s="67" t="s">
        <v>264</v>
      </c>
      <c r="L13" s="262">
        <v>72498</v>
      </c>
      <c r="M13" s="262">
        <v>86997.6</v>
      </c>
      <c r="N13" s="262">
        <f>D13-L13</f>
        <v>52502</v>
      </c>
      <c r="O13" s="262">
        <f>E13-M13</f>
        <v>63002.399999999994</v>
      </c>
      <c r="P13" s="205"/>
      <c r="Q13" s="205"/>
      <c r="R13" s="205"/>
      <c r="S13" s="259" t="s">
        <v>309</v>
      </c>
      <c r="T13" s="239" t="s">
        <v>311</v>
      </c>
    </row>
    <row r="14" spans="1:20" s="217" customFormat="1" ht="21" x14ac:dyDescent="0.25">
      <c r="A14" s="332">
        <f t="shared" si="0"/>
        <v>8</v>
      </c>
      <c r="B14" s="17" t="s">
        <v>33</v>
      </c>
      <c r="C14" s="18" t="s">
        <v>109</v>
      </c>
      <c r="D14" s="16">
        <v>24000</v>
      </c>
      <c r="E14" s="16">
        <v>28800</v>
      </c>
      <c r="F14" s="17">
        <v>606</v>
      </c>
      <c r="G14" s="17">
        <v>1005</v>
      </c>
      <c r="H14" s="17">
        <v>423311</v>
      </c>
      <c r="I14" s="214"/>
      <c r="J14" s="214"/>
      <c r="K14" s="214"/>
      <c r="L14" s="214"/>
      <c r="M14" s="214"/>
      <c r="N14" s="206"/>
      <c r="O14" s="206"/>
      <c r="P14" s="205"/>
      <c r="Q14" s="205"/>
      <c r="R14" s="205"/>
      <c r="S14" s="223" t="s">
        <v>309</v>
      </c>
      <c r="T14" s="231" t="s">
        <v>311</v>
      </c>
    </row>
    <row r="15" spans="1:20" s="217" customFormat="1" ht="52.5" x14ac:dyDescent="0.25">
      <c r="A15" s="332">
        <f t="shared" si="0"/>
        <v>9</v>
      </c>
      <c r="B15" s="165" t="s">
        <v>62</v>
      </c>
      <c r="C15" s="166" t="s">
        <v>126</v>
      </c>
      <c r="D15" s="167">
        <v>250000</v>
      </c>
      <c r="E15" s="167">
        <v>300000</v>
      </c>
      <c r="F15" s="165">
        <v>606</v>
      </c>
      <c r="G15" s="165">
        <v>1005</v>
      </c>
      <c r="H15" s="165">
        <v>423311</v>
      </c>
      <c r="I15" s="155" t="s">
        <v>277</v>
      </c>
      <c r="J15" s="168" t="s">
        <v>298</v>
      </c>
      <c r="K15" s="155" t="s">
        <v>300</v>
      </c>
      <c r="L15" s="156">
        <v>224200</v>
      </c>
      <c r="M15" s="156">
        <v>224200</v>
      </c>
      <c r="N15" s="167">
        <f>D15-L15</f>
        <v>25800</v>
      </c>
      <c r="O15" s="167">
        <f>E15-M15</f>
        <v>75800</v>
      </c>
      <c r="P15" s="205"/>
      <c r="Q15" s="205"/>
      <c r="R15" s="205"/>
      <c r="S15" s="252" t="s">
        <v>309</v>
      </c>
      <c r="T15" s="253" t="s">
        <v>311</v>
      </c>
    </row>
    <row r="16" spans="1:20" s="217" customFormat="1" x14ac:dyDescent="0.25">
      <c r="A16" s="332">
        <f t="shared" si="0"/>
        <v>10</v>
      </c>
      <c r="B16" s="257" t="s">
        <v>152</v>
      </c>
      <c r="C16" s="260" t="s">
        <v>153</v>
      </c>
      <c r="D16" s="258">
        <v>500000</v>
      </c>
      <c r="E16" s="258">
        <v>600000</v>
      </c>
      <c r="F16" s="67">
        <v>606</v>
      </c>
      <c r="G16" s="67">
        <v>1004</v>
      </c>
      <c r="H16" s="257">
        <v>423321</v>
      </c>
      <c r="I16" s="78"/>
      <c r="J16" s="261"/>
      <c r="K16" s="67"/>
      <c r="L16" s="262"/>
      <c r="M16" s="81"/>
      <c r="N16" s="258">
        <v>248008</v>
      </c>
      <c r="O16" s="258">
        <v>307989.59999999998</v>
      </c>
      <c r="P16" s="216"/>
      <c r="Q16" s="216"/>
      <c r="R16" s="216"/>
      <c r="S16" s="259" t="s">
        <v>309</v>
      </c>
      <c r="T16" s="239" t="s">
        <v>311</v>
      </c>
    </row>
    <row r="17" spans="1:20" s="217" customFormat="1" ht="21" x14ac:dyDescent="0.25">
      <c r="A17" s="332">
        <f t="shared" si="0"/>
        <v>11</v>
      </c>
      <c r="B17" s="67" t="s">
        <v>154</v>
      </c>
      <c r="C17" s="260" t="s">
        <v>155</v>
      </c>
      <c r="D17" s="77">
        <v>125000</v>
      </c>
      <c r="E17" s="262">
        <v>150000</v>
      </c>
      <c r="F17" s="67">
        <v>606</v>
      </c>
      <c r="G17" s="67">
        <v>1004</v>
      </c>
      <c r="H17" s="67">
        <v>423421</v>
      </c>
      <c r="I17" s="67" t="s">
        <v>197</v>
      </c>
      <c r="J17" s="261" t="s">
        <v>208</v>
      </c>
      <c r="K17" s="67" t="s">
        <v>211</v>
      </c>
      <c r="L17" s="262">
        <v>41650</v>
      </c>
      <c r="M17" s="262">
        <v>49980</v>
      </c>
      <c r="N17" s="262">
        <f>D17-L17</f>
        <v>83350</v>
      </c>
      <c r="O17" s="262">
        <f>E17-M17</f>
        <v>100020</v>
      </c>
      <c r="P17" s="216"/>
      <c r="Q17" s="216"/>
      <c r="R17" s="216"/>
      <c r="S17" s="259" t="s">
        <v>309</v>
      </c>
      <c r="T17" s="239" t="s">
        <v>311</v>
      </c>
    </row>
    <row r="18" spans="1:20" ht="21.75" customHeight="1" x14ac:dyDescent="0.25">
      <c r="A18" s="332">
        <f t="shared" si="0"/>
        <v>12</v>
      </c>
      <c r="B18" s="43" t="s">
        <v>159</v>
      </c>
      <c r="C18" s="45" t="s">
        <v>160</v>
      </c>
      <c r="D18" s="57">
        <v>500000</v>
      </c>
      <c r="E18" s="41">
        <v>600000</v>
      </c>
      <c r="F18" s="43">
        <v>606</v>
      </c>
      <c r="G18" s="43">
        <v>1004</v>
      </c>
      <c r="H18" s="43">
        <v>423599</v>
      </c>
      <c r="I18" s="134"/>
      <c r="J18" s="127"/>
      <c r="K18" s="123"/>
      <c r="L18" s="126"/>
      <c r="M18" s="140"/>
      <c r="N18" s="126"/>
      <c r="O18" s="126"/>
      <c r="P18" s="216"/>
      <c r="Q18" s="216"/>
      <c r="R18" s="216"/>
      <c r="S18" s="230" t="s">
        <v>309</v>
      </c>
      <c r="T18" s="232" t="s">
        <v>311</v>
      </c>
    </row>
    <row r="19" spans="1:20" s="217" customFormat="1" ht="21.75" customHeight="1" x14ac:dyDescent="0.25">
      <c r="A19" s="332">
        <f t="shared" si="0"/>
        <v>13</v>
      </c>
      <c r="B19" s="221" t="s">
        <v>157</v>
      </c>
      <c r="C19" s="222" t="s">
        <v>158</v>
      </c>
      <c r="D19" s="93">
        <v>7657964.3399999999</v>
      </c>
      <c r="E19" s="93">
        <v>7657964.3399999999</v>
      </c>
      <c r="F19" s="91">
        <v>606</v>
      </c>
      <c r="G19" s="91">
        <v>1004</v>
      </c>
      <c r="H19" s="91">
        <v>423599</v>
      </c>
      <c r="I19" s="218"/>
      <c r="J19" s="92"/>
      <c r="K19" s="91"/>
      <c r="L19" s="93"/>
      <c r="M19" s="219"/>
      <c r="N19" s="93">
        <v>3676906.07</v>
      </c>
      <c r="O19" s="93">
        <v>3676906.07</v>
      </c>
      <c r="P19" s="216"/>
      <c r="Q19" s="216"/>
      <c r="R19" s="216"/>
      <c r="S19" s="254" t="s">
        <v>313</v>
      </c>
      <c r="T19" s="255" t="s">
        <v>315</v>
      </c>
    </row>
    <row r="20" spans="1:20" s="217" customFormat="1" ht="21.75" customHeight="1" x14ac:dyDescent="0.25">
      <c r="A20" s="332">
        <f t="shared" si="0"/>
        <v>14</v>
      </c>
      <c r="B20" s="67" t="s">
        <v>42</v>
      </c>
      <c r="C20" s="264" t="s">
        <v>38</v>
      </c>
      <c r="D20" s="262">
        <v>21083</v>
      </c>
      <c r="E20" s="262">
        <v>25300</v>
      </c>
      <c r="F20" s="67">
        <v>606</v>
      </c>
      <c r="G20" s="67">
        <v>1005</v>
      </c>
      <c r="H20" s="67">
        <v>423612</v>
      </c>
      <c r="I20" s="78" t="s">
        <v>239</v>
      </c>
      <c r="J20" s="79" t="s">
        <v>240</v>
      </c>
      <c r="K20" s="82" t="s">
        <v>246</v>
      </c>
      <c r="L20" s="263">
        <v>20000</v>
      </c>
      <c r="M20" s="81">
        <v>20000</v>
      </c>
      <c r="N20" s="262">
        <f>D20-L20</f>
        <v>1083</v>
      </c>
      <c r="O20" s="262">
        <f>E20-M20</f>
        <v>5300</v>
      </c>
      <c r="P20" s="205"/>
      <c r="Q20" s="205"/>
      <c r="R20" s="205"/>
      <c r="S20" s="259" t="s">
        <v>309</v>
      </c>
      <c r="T20" s="239" t="s">
        <v>311</v>
      </c>
    </row>
    <row r="21" spans="1:20" ht="21.75" customHeight="1" x14ac:dyDescent="0.25">
      <c r="A21" s="332">
        <f t="shared" si="0"/>
        <v>15</v>
      </c>
      <c r="B21" s="123" t="s">
        <v>115</v>
      </c>
      <c r="C21" s="124" t="s">
        <v>41</v>
      </c>
      <c r="D21" s="126">
        <v>500000</v>
      </c>
      <c r="E21" s="126">
        <v>600000</v>
      </c>
      <c r="F21" s="123">
        <v>606</v>
      </c>
      <c r="G21" s="123">
        <v>1005</v>
      </c>
      <c r="H21" s="123">
        <v>423621</v>
      </c>
      <c r="I21" s="134"/>
      <c r="J21" s="139"/>
      <c r="K21" s="145"/>
      <c r="L21" s="138"/>
      <c r="M21" s="140"/>
      <c r="N21" s="141"/>
      <c r="O21" s="141"/>
      <c r="P21" s="216"/>
      <c r="Q21" s="216"/>
      <c r="R21" s="216"/>
      <c r="S21" s="230" t="s">
        <v>309</v>
      </c>
      <c r="T21" s="231" t="s">
        <v>311</v>
      </c>
    </row>
    <row r="22" spans="1:20" ht="21.75" customHeight="1" x14ac:dyDescent="0.25">
      <c r="A22" s="332">
        <f t="shared" si="0"/>
        <v>16</v>
      </c>
      <c r="B22" s="257" t="s">
        <v>138</v>
      </c>
      <c r="C22" s="260" t="s">
        <v>139</v>
      </c>
      <c r="D22" s="258">
        <v>135118</v>
      </c>
      <c r="E22" s="258">
        <v>162142</v>
      </c>
      <c r="F22" s="257">
        <v>606</v>
      </c>
      <c r="G22" s="257">
        <v>1004</v>
      </c>
      <c r="H22" s="257">
        <v>423711</v>
      </c>
      <c r="I22" s="78"/>
      <c r="J22" s="79"/>
      <c r="K22" s="82"/>
      <c r="L22" s="263"/>
      <c r="M22" s="81"/>
      <c r="N22" s="258">
        <v>118</v>
      </c>
      <c r="O22" s="258">
        <v>142</v>
      </c>
      <c r="P22" s="220"/>
      <c r="Q22" s="220"/>
      <c r="R22" s="220"/>
      <c r="S22" s="259" t="s">
        <v>309</v>
      </c>
      <c r="T22" s="239" t="s">
        <v>311</v>
      </c>
    </row>
    <row r="23" spans="1:20" ht="21.75" customHeight="1" x14ac:dyDescent="0.25">
      <c r="A23" s="332">
        <f t="shared" si="0"/>
        <v>17</v>
      </c>
      <c r="B23" s="165" t="s">
        <v>35</v>
      </c>
      <c r="C23" s="166" t="s">
        <v>45</v>
      </c>
      <c r="D23" s="167">
        <v>70000</v>
      </c>
      <c r="E23" s="167">
        <v>84000</v>
      </c>
      <c r="F23" s="165">
        <v>606</v>
      </c>
      <c r="G23" s="165">
        <v>1005</v>
      </c>
      <c r="H23" s="165">
        <v>423911</v>
      </c>
      <c r="I23" s="157" t="s">
        <v>294</v>
      </c>
      <c r="J23" s="158" t="s">
        <v>297</v>
      </c>
      <c r="K23" s="158" t="s">
        <v>301</v>
      </c>
      <c r="L23" s="159">
        <v>5425</v>
      </c>
      <c r="M23" s="160">
        <v>6510</v>
      </c>
      <c r="N23" s="167">
        <f>D23-L23</f>
        <v>64575</v>
      </c>
      <c r="O23" s="167">
        <f>E23-M23</f>
        <v>77490</v>
      </c>
      <c r="P23" s="205"/>
      <c r="Q23" s="205"/>
      <c r="R23" s="205"/>
      <c r="S23" s="252" t="s">
        <v>309</v>
      </c>
      <c r="T23" s="253" t="s">
        <v>311</v>
      </c>
    </row>
    <row r="24" spans="1:20" ht="21.75" customHeight="1" x14ac:dyDescent="0.25">
      <c r="A24" s="332">
        <f t="shared" si="0"/>
        <v>18</v>
      </c>
      <c r="B24" s="123" t="s">
        <v>36</v>
      </c>
      <c r="C24" s="124" t="s">
        <v>111</v>
      </c>
      <c r="D24" s="126">
        <v>500000</v>
      </c>
      <c r="E24" s="126">
        <v>600000</v>
      </c>
      <c r="F24" s="123">
        <v>606</v>
      </c>
      <c r="G24" s="123">
        <v>1005</v>
      </c>
      <c r="H24" s="123">
        <v>423911</v>
      </c>
      <c r="I24" s="134"/>
      <c r="J24" s="139"/>
      <c r="K24" s="139"/>
      <c r="L24" s="138"/>
      <c r="M24" s="140"/>
      <c r="N24" s="141"/>
      <c r="O24" s="141"/>
      <c r="P24" s="205"/>
      <c r="Q24" s="205"/>
      <c r="R24" s="205"/>
      <c r="S24" s="223" t="s">
        <v>309</v>
      </c>
      <c r="T24" s="231" t="s">
        <v>311</v>
      </c>
    </row>
    <row r="25" spans="1:20" ht="21.75" customHeight="1" x14ac:dyDescent="0.25">
      <c r="A25" s="332">
        <f t="shared" si="0"/>
        <v>19</v>
      </c>
      <c r="B25" s="155" t="s">
        <v>37</v>
      </c>
      <c r="C25" s="161" t="s">
        <v>48</v>
      </c>
      <c r="D25" s="156">
        <v>500000</v>
      </c>
      <c r="E25" s="156">
        <v>600000</v>
      </c>
      <c r="F25" s="155">
        <v>606</v>
      </c>
      <c r="G25" s="155">
        <v>1005</v>
      </c>
      <c r="H25" s="155">
        <v>423911</v>
      </c>
      <c r="I25" s="157" t="s">
        <v>272</v>
      </c>
      <c r="J25" s="158" t="s">
        <v>283</v>
      </c>
      <c r="K25" s="158" t="s">
        <v>282</v>
      </c>
      <c r="L25" s="159">
        <v>99000</v>
      </c>
      <c r="M25" s="160">
        <v>99000</v>
      </c>
      <c r="N25" s="156">
        <f>D25-L25</f>
        <v>401000</v>
      </c>
      <c r="O25" s="156">
        <f>E25-M25</f>
        <v>501000</v>
      </c>
      <c r="P25" s="205"/>
      <c r="Q25" s="205"/>
      <c r="R25" s="205"/>
      <c r="S25" s="252" t="s">
        <v>309</v>
      </c>
      <c r="T25" s="253" t="s">
        <v>311</v>
      </c>
    </row>
    <row r="26" spans="1:20" ht="21.75" customHeight="1" x14ac:dyDescent="0.25">
      <c r="A26" s="332">
        <f t="shared" si="0"/>
        <v>20</v>
      </c>
      <c r="B26" s="136" t="s">
        <v>112</v>
      </c>
      <c r="C26" s="144" t="s">
        <v>113</v>
      </c>
      <c r="D26" s="141">
        <v>500000</v>
      </c>
      <c r="E26" s="141">
        <v>600000</v>
      </c>
      <c r="F26" s="136">
        <v>606</v>
      </c>
      <c r="G26" s="136">
        <v>1005</v>
      </c>
      <c r="H26" s="136">
        <v>423911</v>
      </c>
      <c r="I26" s="134"/>
      <c r="J26" s="139"/>
      <c r="K26" s="139"/>
      <c r="L26" s="138"/>
      <c r="M26" s="140"/>
      <c r="N26" s="126"/>
      <c r="O26" s="126"/>
      <c r="P26" s="205"/>
      <c r="Q26" s="205"/>
      <c r="R26" s="205"/>
      <c r="S26" s="223" t="s">
        <v>309</v>
      </c>
      <c r="T26" s="231" t="s">
        <v>311</v>
      </c>
    </row>
    <row r="27" spans="1:20" ht="21.75" customHeight="1" x14ac:dyDescent="0.25">
      <c r="A27" s="332">
        <f t="shared" si="0"/>
        <v>21</v>
      </c>
      <c r="B27" s="123" t="s">
        <v>39</v>
      </c>
      <c r="C27" s="124" t="s">
        <v>51</v>
      </c>
      <c r="D27" s="126">
        <v>10000</v>
      </c>
      <c r="E27" s="126">
        <v>12000</v>
      </c>
      <c r="F27" s="123">
        <v>606</v>
      </c>
      <c r="G27" s="123">
        <v>1005</v>
      </c>
      <c r="H27" s="123">
        <v>423911</v>
      </c>
      <c r="I27" s="134"/>
      <c r="J27" s="139"/>
      <c r="K27" s="139"/>
      <c r="L27" s="138"/>
      <c r="M27" s="140"/>
      <c r="N27" s="126"/>
      <c r="O27" s="126"/>
      <c r="P27" s="205"/>
      <c r="Q27" s="205"/>
      <c r="R27" s="205"/>
      <c r="S27" s="223" t="s">
        <v>309</v>
      </c>
      <c r="T27" s="231" t="s">
        <v>311</v>
      </c>
    </row>
    <row r="28" spans="1:20" ht="30.75" customHeight="1" x14ac:dyDescent="0.25">
      <c r="A28" s="332">
        <f t="shared" si="0"/>
        <v>22</v>
      </c>
      <c r="B28" s="67" t="s">
        <v>52</v>
      </c>
      <c r="C28" s="264" t="s">
        <v>57</v>
      </c>
      <c r="D28" s="262">
        <v>50000</v>
      </c>
      <c r="E28" s="262">
        <v>60000</v>
      </c>
      <c r="F28" s="67">
        <v>606</v>
      </c>
      <c r="G28" s="67">
        <v>1005</v>
      </c>
      <c r="H28" s="67">
        <v>423911</v>
      </c>
      <c r="I28" s="78" t="s">
        <v>220</v>
      </c>
      <c r="J28" s="79" t="s">
        <v>228</v>
      </c>
      <c r="K28" s="82" t="s">
        <v>229</v>
      </c>
      <c r="L28" s="263">
        <v>42000</v>
      </c>
      <c r="M28" s="81">
        <v>42000</v>
      </c>
      <c r="N28" s="262">
        <f>D28-L28</f>
        <v>8000</v>
      </c>
      <c r="O28" s="262">
        <f>E28-M28</f>
        <v>18000</v>
      </c>
      <c r="P28" s="205"/>
      <c r="Q28" s="205"/>
      <c r="R28" s="205"/>
      <c r="S28" s="259" t="s">
        <v>309</v>
      </c>
      <c r="T28" s="239" t="s">
        <v>311</v>
      </c>
    </row>
    <row r="29" spans="1:20" ht="21.75" customHeight="1" x14ac:dyDescent="0.25">
      <c r="A29" s="332">
        <f t="shared" si="0"/>
        <v>23</v>
      </c>
      <c r="B29" s="123" t="s">
        <v>60</v>
      </c>
      <c r="C29" s="124" t="s">
        <v>63</v>
      </c>
      <c r="D29" s="126">
        <v>364633</v>
      </c>
      <c r="E29" s="126">
        <v>437560</v>
      </c>
      <c r="F29" s="123">
        <v>606</v>
      </c>
      <c r="G29" s="123">
        <v>1005</v>
      </c>
      <c r="H29" s="123">
        <v>423911</v>
      </c>
      <c r="I29" s="134"/>
      <c r="J29" s="139"/>
      <c r="K29" s="139"/>
      <c r="L29" s="138"/>
      <c r="M29" s="140"/>
      <c r="N29" s="126"/>
      <c r="O29" s="126"/>
      <c r="P29" s="205"/>
      <c r="Q29" s="205"/>
      <c r="R29" s="205"/>
      <c r="S29" s="223" t="s">
        <v>309</v>
      </c>
      <c r="T29" s="231" t="s">
        <v>311</v>
      </c>
    </row>
    <row r="30" spans="1:20" ht="21.75" customHeight="1" x14ac:dyDescent="0.25">
      <c r="A30" s="332">
        <f t="shared" si="0"/>
        <v>24</v>
      </c>
      <c r="B30" s="123" t="s">
        <v>123</v>
      </c>
      <c r="C30" s="124" t="s">
        <v>124</v>
      </c>
      <c r="D30" s="125">
        <v>500000</v>
      </c>
      <c r="E30" s="126">
        <v>600000</v>
      </c>
      <c r="F30" s="123">
        <v>606</v>
      </c>
      <c r="G30" s="123">
        <v>1005</v>
      </c>
      <c r="H30" s="123">
        <v>423911</v>
      </c>
      <c r="I30" s="134"/>
      <c r="J30" s="139"/>
      <c r="K30" s="139"/>
      <c r="L30" s="138"/>
      <c r="M30" s="140"/>
      <c r="N30" s="126"/>
      <c r="O30" s="126"/>
      <c r="P30" s="205"/>
      <c r="Q30" s="205"/>
      <c r="R30" s="205"/>
      <c r="S30" s="223" t="s">
        <v>309</v>
      </c>
      <c r="T30" s="231" t="s">
        <v>311</v>
      </c>
    </row>
    <row r="31" spans="1:20" ht="21.75" customHeight="1" x14ac:dyDescent="0.25">
      <c r="A31" s="332">
        <f t="shared" si="0"/>
        <v>25</v>
      </c>
      <c r="B31" s="136" t="s">
        <v>64</v>
      </c>
      <c r="C31" s="124" t="s">
        <v>127</v>
      </c>
      <c r="D31" s="141">
        <v>266667</v>
      </c>
      <c r="E31" s="141">
        <v>320000</v>
      </c>
      <c r="F31" s="136">
        <v>606</v>
      </c>
      <c r="G31" s="136">
        <v>1005</v>
      </c>
      <c r="H31" s="136">
        <v>423911</v>
      </c>
      <c r="I31" s="134"/>
      <c r="J31" s="139"/>
      <c r="K31" s="139"/>
      <c r="L31" s="138"/>
      <c r="M31" s="140"/>
      <c r="N31" s="126"/>
      <c r="O31" s="126"/>
      <c r="P31" s="205"/>
      <c r="Q31" s="205"/>
      <c r="R31" s="205"/>
      <c r="S31" s="223" t="s">
        <v>309</v>
      </c>
      <c r="T31" s="231" t="s">
        <v>311</v>
      </c>
    </row>
    <row r="32" spans="1:20" ht="21.75" customHeight="1" x14ac:dyDescent="0.25">
      <c r="A32" s="332">
        <f t="shared" si="0"/>
        <v>26</v>
      </c>
      <c r="B32" s="123" t="s">
        <v>65</v>
      </c>
      <c r="C32" s="124" t="s">
        <v>128</v>
      </c>
      <c r="D32" s="126">
        <v>158333</v>
      </c>
      <c r="E32" s="126">
        <v>190000</v>
      </c>
      <c r="F32" s="123">
        <v>606</v>
      </c>
      <c r="G32" s="123">
        <v>1005</v>
      </c>
      <c r="H32" s="123">
        <v>423911</v>
      </c>
      <c r="I32" s="134"/>
      <c r="J32" s="139"/>
      <c r="K32" s="139"/>
      <c r="L32" s="138"/>
      <c r="M32" s="140"/>
      <c r="N32" s="126"/>
      <c r="O32" s="126"/>
      <c r="P32" s="205"/>
      <c r="Q32" s="205"/>
      <c r="R32" s="205"/>
      <c r="S32" s="223" t="s">
        <v>309</v>
      </c>
      <c r="T32" s="231" t="s">
        <v>311</v>
      </c>
    </row>
    <row r="33" spans="1:20" ht="21.75" customHeight="1" x14ac:dyDescent="0.25">
      <c r="A33" s="332">
        <f t="shared" si="0"/>
        <v>27</v>
      </c>
      <c r="B33" s="123" t="s">
        <v>67</v>
      </c>
      <c r="C33" s="124" t="s">
        <v>53</v>
      </c>
      <c r="D33" s="126">
        <v>500000</v>
      </c>
      <c r="E33" s="126">
        <v>600000</v>
      </c>
      <c r="F33" s="123">
        <v>606</v>
      </c>
      <c r="G33" s="123">
        <v>1005</v>
      </c>
      <c r="H33" s="123">
        <v>423911</v>
      </c>
      <c r="I33" s="134"/>
      <c r="J33" s="139"/>
      <c r="K33" s="139"/>
      <c r="L33" s="138"/>
      <c r="M33" s="140"/>
      <c r="N33" s="126"/>
      <c r="O33" s="126"/>
      <c r="P33" s="205"/>
      <c r="Q33" s="205"/>
      <c r="R33" s="205"/>
      <c r="S33" s="223" t="s">
        <v>309</v>
      </c>
      <c r="T33" s="231" t="s">
        <v>311</v>
      </c>
    </row>
    <row r="34" spans="1:20" ht="21.75" customHeight="1" x14ac:dyDescent="0.25">
      <c r="A34" s="332">
        <f t="shared" si="0"/>
        <v>28</v>
      </c>
      <c r="B34" s="123" t="s">
        <v>68</v>
      </c>
      <c r="C34" s="124" t="s">
        <v>183</v>
      </c>
      <c r="D34" s="126">
        <v>41667</v>
      </c>
      <c r="E34" s="126">
        <v>50000</v>
      </c>
      <c r="F34" s="123">
        <v>606</v>
      </c>
      <c r="G34" s="123">
        <v>1005</v>
      </c>
      <c r="H34" s="123">
        <v>423911</v>
      </c>
      <c r="I34" s="134"/>
      <c r="J34" s="139"/>
      <c r="K34" s="139"/>
      <c r="L34" s="138"/>
      <c r="M34" s="140"/>
      <c r="N34" s="126"/>
      <c r="O34" s="126"/>
      <c r="P34" s="205"/>
      <c r="Q34" s="205"/>
      <c r="R34" s="205"/>
      <c r="S34" s="223" t="s">
        <v>309</v>
      </c>
      <c r="T34" s="231" t="s">
        <v>311</v>
      </c>
    </row>
    <row r="35" spans="1:20" ht="21" x14ac:dyDescent="0.25">
      <c r="A35" s="332">
        <f t="shared" si="0"/>
        <v>29</v>
      </c>
      <c r="B35" s="67" t="s">
        <v>70</v>
      </c>
      <c r="C35" s="264" t="s">
        <v>129</v>
      </c>
      <c r="D35" s="262">
        <v>41850</v>
      </c>
      <c r="E35" s="262">
        <v>50220</v>
      </c>
      <c r="F35" s="67">
        <v>606</v>
      </c>
      <c r="G35" s="67">
        <v>1005</v>
      </c>
      <c r="H35" s="67">
        <v>423911</v>
      </c>
      <c r="I35" s="67" t="s">
        <v>181</v>
      </c>
      <c r="J35" s="261" t="s">
        <v>189</v>
      </c>
      <c r="K35" s="67" t="s">
        <v>194</v>
      </c>
      <c r="L35" s="262">
        <v>14750</v>
      </c>
      <c r="M35" s="262">
        <v>17700</v>
      </c>
      <c r="N35" s="262">
        <f t="shared" ref="N35:O36" si="1">D35-L35</f>
        <v>27100</v>
      </c>
      <c r="O35" s="262">
        <f t="shared" si="1"/>
        <v>32520</v>
      </c>
      <c r="P35" s="205"/>
      <c r="Q35" s="205"/>
      <c r="R35" s="205"/>
      <c r="S35" s="259" t="s">
        <v>309</v>
      </c>
      <c r="T35" s="239" t="s">
        <v>311</v>
      </c>
    </row>
    <row r="36" spans="1:20" s="217" customFormat="1" ht="33" x14ac:dyDescent="0.25">
      <c r="A36" s="332">
        <f t="shared" si="0"/>
        <v>30</v>
      </c>
      <c r="B36" s="257" t="s">
        <v>72</v>
      </c>
      <c r="C36" s="87" t="s">
        <v>130</v>
      </c>
      <c r="D36" s="258">
        <v>102500</v>
      </c>
      <c r="E36" s="258">
        <v>123000</v>
      </c>
      <c r="F36" s="257">
        <v>606</v>
      </c>
      <c r="G36" s="257">
        <v>1005</v>
      </c>
      <c r="H36" s="257">
        <v>423911</v>
      </c>
      <c r="I36" s="67" t="s">
        <v>209</v>
      </c>
      <c r="J36" s="261" t="s">
        <v>210</v>
      </c>
      <c r="K36" s="67" t="s">
        <v>211</v>
      </c>
      <c r="L36" s="262">
        <v>88200</v>
      </c>
      <c r="M36" s="262">
        <v>88200</v>
      </c>
      <c r="N36" s="258">
        <f t="shared" si="1"/>
        <v>14300</v>
      </c>
      <c r="O36" s="258">
        <f t="shared" si="1"/>
        <v>34800</v>
      </c>
      <c r="P36" s="205"/>
      <c r="Q36" s="205"/>
      <c r="R36" s="205"/>
      <c r="S36" s="259" t="s">
        <v>309</v>
      </c>
      <c r="T36" s="239" t="s">
        <v>311</v>
      </c>
    </row>
    <row r="37" spans="1:20" s="217" customFormat="1" ht="33" x14ac:dyDescent="0.25">
      <c r="A37" s="332">
        <f t="shared" si="0"/>
        <v>31</v>
      </c>
      <c r="B37" s="136" t="s">
        <v>74</v>
      </c>
      <c r="C37" s="144" t="s">
        <v>131</v>
      </c>
      <c r="D37" s="141">
        <v>125000</v>
      </c>
      <c r="E37" s="141">
        <v>150000</v>
      </c>
      <c r="F37" s="136">
        <v>606</v>
      </c>
      <c r="G37" s="136">
        <v>1005</v>
      </c>
      <c r="H37" s="136">
        <v>423911</v>
      </c>
      <c r="I37" s="123"/>
      <c r="J37" s="127"/>
      <c r="K37" s="151"/>
      <c r="L37" s="150"/>
      <c r="M37" s="150"/>
      <c r="N37" s="141"/>
      <c r="O37" s="141"/>
      <c r="P37" s="216"/>
      <c r="Q37" s="216"/>
      <c r="R37" s="216"/>
      <c r="S37" s="223" t="s">
        <v>309</v>
      </c>
      <c r="T37" s="231" t="s">
        <v>311</v>
      </c>
    </row>
    <row r="38" spans="1:20" s="217" customFormat="1" ht="52.5" x14ac:dyDescent="0.25">
      <c r="A38" s="332">
        <f t="shared" si="0"/>
        <v>32</v>
      </c>
      <c r="B38" s="257" t="s">
        <v>78</v>
      </c>
      <c r="C38" s="260" t="s">
        <v>132</v>
      </c>
      <c r="D38" s="258">
        <v>60000</v>
      </c>
      <c r="E38" s="258">
        <v>72000</v>
      </c>
      <c r="F38" s="257">
        <v>606</v>
      </c>
      <c r="G38" s="257">
        <v>1005</v>
      </c>
      <c r="H38" s="257">
        <v>423911</v>
      </c>
      <c r="I38" s="67" t="s">
        <v>212</v>
      </c>
      <c r="J38" s="261" t="s">
        <v>217</v>
      </c>
      <c r="K38" s="67" t="s">
        <v>223</v>
      </c>
      <c r="L38" s="262">
        <v>46600</v>
      </c>
      <c r="M38" s="262">
        <v>55920</v>
      </c>
      <c r="N38" s="258">
        <f>D38-L38</f>
        <v>13400</v>
      </c>
      <c r="O38" s="258">
        <f>E38-M38</f>
        <v>16080</v>
      </c>
      <c r="P38" s="216"/>
      <c r="Q38" s="216"/>
      <c r="R38" s="216"/>
      <c r="S38" s="259" t="s">
        <v>309</v>
      </c>
      <c r="T38" s="239" t="s">
        <v>311</v>
      </c>
    </row>
    <row r="39" spans="1:20" s="217" customFormat="1" ht="31.5" x14ac:dyDescent="0.25">
      <c r="A39" s="332">
        <f t="shared" si="0"/>
        <v>33</v>
      </c>
      <c r="B39" s="17" t="s">
        <v>34</v>
      </c>
      <c r="C39" s="18" t="s">
        <v>110</v>
      </c>
      <c r="D39" s="41">
        <v>400000</v>
      </c>
      <c r="E39" s="41">
        <f>D39*1.2</f>
        <v>480000</v>
      </c>
      <c r="F39" s="43">
        <v>606</v>
      </c>
      <c r="G39" s="43">
        <v>1005</v>
      </c>
      <c r="H39" s="43">
        <v>423911</v>
      </c>
      <c r="I39" s="43"/>
      <c r="J39" s="42"/>
      <c r="K39" s="43"/>
      <c r="L39" s="41"/>
      <c r="M39" s="41"/>
      <c r="N39" s="41">
        <v>385000</v>
      </c>
      <c r="O39" s="41">
        <v>465000</v>
      </c>
      <c r="P39" s="216"/>
      <c r="Q39" s="216"/>
      <c r="R39" s="216"/>
      <c r="S39" s="223" t="s">
        <v>312</v>
      </c>
      <c r="T39" s="231" t="s">
        <v>317</v>
      </c>
    </row>
    <row r="40" spans="1:20" s="217" customFormat="1" ht="21" x14ac:dyDescent="0.25">
      <c r="A40" s="332">
        <f t="shared" si="0"/>
        <v>34</v>
      </c>
      <c r="B40" s="221" t="s">
        <v>44</v>
      </c>
      <c r="C40" s="222" t="s">
        <v>117</v>
      </c>
      <c r="D40" s="93">
        <v>229600</v>
      </c>
      <c r="E40" s="93">
        <v>229600</v>
      </c>
      <c r="F40" s="91">
        <v>606</v>
      </c>
      <c r="G40" s="91">
        <v>1005</v>
      </c>
      <c r="H40" s="91">
        <v>423911</v>
      </c>
      <c r="I40" s="91" t="s">
        <v>213</v>
      </c>
      <c r="J40" s="92" t="s">
        <v>214</v>
      </c>
      <c r="K40" s="91" t="s">
        <v>174</v>
      </c>
      <c r="L40" s="93">
        <v>229600</v>
      </c>
      <c r="M40" s="93">
        <v>229600</v>
      </c>
      <c r="N40" s="93">
        <f>D40-L40</f>
        <v>0</v>
      </c>
      <c r="O40" s="93">
        <f>E40-M40</f>
        <v>0</v>
      </c>
      <c r="P40" s="216"/>
      <c r="Q40" s="216"/>
      <c r="R40" s="216"/>
      <c r="S40" s="254" t="s">
        <v>312</v>
      </c>
      <c r="T40" s="255" t="s">
        <v>311</v>
      </c>
    </row>
    <row r="41" spans="1:20" ht="21.75" customHeight="1" x14ac:dyDescent="0.25">
      <c r="A41" s="332">
        <f t="shared" si="0"/>
        <v>35</v>
      </c>
      <c r="B41" s="309" t="s">
        <v>362</v>
      </c>
      <c r="C41" s="310" t="s">
        <v>361</v>
      </c>
      <c r="D41" s="309" t="s">
        <v>362</v>
      </c>
      <c r="E41" s="309" t="s">
        <v>362</v>
      </c>
      <c r="F41" s="40">
        <v>606</v>
      </c>
      <c r="G41" s="40">
        <v>1005</v>
      </c>
      <c r="H41" s="40">
        <v>423911</v>
      </c>
      <c r="I41" s="40" t="s">
        <v>360</v>
      </c>
      <c r="J41" s="119" t="s">
        <v>214</v>
      </c>
      <c r="K41" s="40" t="s">
        <v>174</v>
      </c>
      <c r="L41" s="311">
        <v>229600</v>
      </c>
      <c r="M41" s="311">
        <v>229600</v>
      </c>
      <c r="N41" s="311">
        <v>50000</v>
      </c>
      <c r="O41" s="311">
        <f>N41*1.2</f>
        <v>60000</v>
      </c>
      <c r="P41" s="108"/>
      <c r="Q41" s="108"/>
      <c r="R41" s="108"/>
      <c r="S41" s="309" t="s">
        <v>362</v>
      </c>
      <c r="T41" s="312" t="s">
        <v>311</v>
      </c>
    </row>
    <row r="42" spans="1:20" ht="21.75" customHeight="1" x14ac:dyDescent="0.25">
      <c r="A42" s="332">
        <f t="shared" si="0"/>
        <v>36</v>
      </c>
      <c r="B42" s="67" t="s">
        <v>40</v>
      </c>
      <c r="C42" s="264" t="s">
        <v>116</v>
      </c>
      <c r="D42" s="262">
        <v>500000</v>
      </c>
      <c r="E42" s="262">
        <v>600000</v>
      </c>
      <c r="F42" s="67">
        <v>606</v>
      </c>
      <c r="G42" s="67">
        <v>5015</v>
      </c>
      <c r="H42" s="67">
        <v>424911</v>
      </c>
      <c r="I42" s="67" t="s">
        <v>221</v>
      </c>
      <c r="J42" s="261" t="s">
        <v>247</v>
      </c>
      <c r="K42" s="67" t="s">
        <v>246</v>
      </c>
      <c r="L42" s="262">
        <v>498000</v>
      </c>
      <c r="M42" s="262">
        <v>597600</v>
      </c>
      <c r="N42" s="262">
        <f>D42-L42</f>
        <v>2000</v>
      </c>
      <c r="O42" s="262">
        <f>E42-M42</f>
        <v>2400</v>
      </c>
      <c r="P42" s="216"/>
      <c r="Q42" s="216"/>
      <c r="R42" s="216"/>
      <c r="S42" s="259" t="s">
        <v>312</v>
      </c>
      <c r="T42" s="239" t="s">
        <v>311</v>
      </c>
    </row>
    <row r="43" spans="1:20" s="217" customFormat="1" ht="21.75" customHeight="1" x14ac:dyDescent="0.25">
      <c r="A43" s="332">
        <f t="shared" si="0"/>
        <v>37</v>
      </c>
      <c r="B43" s="123" t="s">
        <v>43</v>
      </c>
      <c r="C43" s="124" t="s">
        <v>114</v>
      </c>
      <c r="D43" s="126">
        <v>500000</v>
      </c>
      <c r="E43" s="126">
        <v>600000</v>
      </c>
      <c r="F43" s="123">
        <v>606</v>
      </c>
      <c r="G43" s="123">
        <v>1005</v>
      </c>
      <c r="H43" s="123">
        <v>425112</v>
      </c>
      <c r="I43" s="134"/>
      <c r="J43" s="139"/>
      <c r="K43" s="139"/>
      <c r="L43" s="138"/>
      <c r="M43" s="140"/>
      <c r="N43" s="126"/>
      <c r="O43" s="126"/>
      <c r="P43" s="205"/>
      <c r="Q43" s="205"/>
      <c r="R43" s="205"/>
      <c r="S43" s="223" t="s">
        <v>309</v>
      </c>
      <c r="T43" s="231" t="s">
        <v>311</v>
      </c>
    </row>
    <row r="44" spans="1:20" s="217" customFormat="1" ht="21.75" customHeight="1" x14ac:dyDescent="0.25">
      <c r="A44" s="332">
        <f t="shared" si="0"/>
        <v>38</v>
      </c>
      <c r="B44" s="155" t="s">
        <v>146</v>
      </c>
      <c r="C44" s="163" t="s">
        <v>147</v>
      </c>
      <c r="D44" s="156">
        <v>300000</v>
      </c>
      <c r="E44" s="156">
        <v>360000</v>
      </c>
      <c r="F44" s="155">
        <v>606</v>
      </c>
      <c r="G44" s="155">
        <v>1005</v>
      </c>
      <c r="H44" s="155">
        <v>425117</v>
      </c>
      <c r="I44" s="157" t="s">
        <v>271</v>
      </c>
      <c r="J44" s="158" t="s">
        <v>292</v>
      </c>
      <c r="K44" s="164" t="s">
        <v>291</v>
      </c>
      <c r="L44" s="159">
        <v>75350</v>
      </c>
      <c r="M44" s="160">
        <v>90420</v>
      </c>
      <c r="N44" s="156">
        <f>D44-L44</f>
        <v>224650</v>
      </c>
      <c r="O44" s="156">
        <f>E44-M44</f>
        <v>269580</v>
      </c>
      <c r="P44" s="205"/>
      <c r="Q44" s="205"/>
      <c r="R44" s="205"/>
      <c r="S44" s="252" t="s">
        <v>309</v>
      </c>
      <c r="T44" s="253" t="s">
        <v>311</v>
      </c>
    </row>
    <row r="45" spans="1:20" s="217" customFormat="1" ht="21.75" customHeight="1" x14ac:dyDescent="0.25">
      <c r="A45" s="332">
        <f t="shared" si="0"/>
        <v>39</v>
      </c>
      <c r="B45" s="309" t="s">
        <v>362</v>
      </c>
      <c r="C45" s="310" t="s">
        <v>364</v>
      </c>
      <c r="D45" s="309" t="s">
        <v>362</v>
      </c>
      <c r="E45" s="309" t="s">
        <v>362</v>
      </c>
      <c r="F45" s="40">
        <v>606</v>
      </c>
      <c r="G45" s="40">
        <v>1005</v>
      </c>
      <c r="H45" s="40">
        <v>425119</v>
      </c>
      <c r="I45" s="40" t="s">
        <v>360</v>
      </c>
      <c r="J45" s="119" t="s">
        <v>214</v>
      </c>
      <c r="K45" s="40" t="s">
        <v>174</v>
      </c>
      <c r="L45" s="311">
        <v>229600</v>
      </c>
      <c r="M45" s="311">
        <v>229600</v>
      </c>
      <c r="N45" s="311">
        <v>900000</v>
      </c>
      <c r="O45" s="311">
        <f>N45*1.2</f>
        <v>1080000</v>
      </c>
      <c r="P45" s="108"/>
      <c r="Q45" s="108"/>
      <c r="R45" s="108"/>
      <c r="S45" s="309" t="s">
        <v>362</v>
      </c>
      <c r="T45" s="312" t="s">
        <v>311</v>
      </c>
    </row>
    <row r="46" spans="1:20" s="217" customFormat="1" x14ac:dyDescent="0.25">
      <c r="A46" s="332">
        <f t="shared" si="0"/>
        <v>40</v>
      </c>
      <c r="B46" s="123" t="s">
        <v>54</v>
      </c>
      <c r="C46" s="124" t="s">
        <v>69</v>
      </c>
      <c r="D46" s="126">
        <v>33333</v>
      </c>
      <c r="E46" s="126">
        <v>40000</v>
      </c>
      <c r="F46" s="123">
        <v>606</v>
      </c>
      <c r="G46" s="123">
        <v>1005</v>
      </c>
      <c r="H46" s="123">
        <v>425212</v>
      </c>
      <c r="I46" s="134"/>
      <c r="J46" s="139"/>
      <c r="K46" s="145"/>
      <c r="L46" s="138"/>
      <c r="M46" s="140"/>
      <c r="N46" s="126"/>
      <c r="O46" s="126"/>
      <c r="P46" s="216"/>
      <c r="Q46" s="216"/>
      <c r="R46" s="216"/>
      <c r="S46" s="230" t="s">
        <v>309</v>
      </c>
      <c r="T46" s="231" t="s">
        <v>311</v>
      </c>
    </row>
    <row r="47" spans="1:20" s="217" customFormat="1" ht="21.75" customHeight="1" x14ac:dyDescent="0.25">
      <c r="A47" s="332">
        <f t="shared" si="0"/>
        <v>41</v>
      </c>
      <c r="B47" s="123" t="s">
        <v>50</v>
      </c>
      <c r="C47" s="124" t="s">
        <v>82</v>
      </c>
      <c r="D47" s="126">
        <v>500000</v>
      </c>
      <c r="E47" s="126">
        <v>600000</v>
      </c>
      <c r="F47" s="123">
        <v>606</v>
      </c>
      <c r="G47" s="123">
        <v>1005</v>
      </c>
      <c r="H47" s="123">
        <v>425221</v>
      </c>
      <c r="I47" s="134"/>
      <c r="J47" s="139"/>
      <c r="K47" s="145"/>
      <c r="L47" s="138"/>
      <c r="M47" s="140"/>
      <c r="N47" s="126"/>
      <c r="O47" s="126"/>
      <c r="P47" s="216"/>
      <c r="Q47" s="216"/>
      <c r="R47" s="216"/>
      <c r="S47" s="230" t="s">
        <v>309</v>
      </c>
      <c r="T47" s="231" t="s">
        <v>311</v>
      </c>
    </row>
    <row r="48" spans="1:20" s="217" customFormat="1" ht="21.75" customHeight="1" x14ac:dyDescent="0.25">
      <c r="A48" s="332">
        <f t="shared" si="0"/>
        <v>42</v>
      </c>
      <c r="B48" s="128" t="s">
        <v>148</v>
      </c>
      <c r="C48" s="143" t="s">
        <v>149</v>
      </c>
      <c r="D48" s="126">
        <v>350000</v>
      </c>
      <c r="E48" s="126">
        <v>420000</v>
      </c>
      <c r="F48" s="123">
        <v>614</v>
      </c>
      <c r="G48" s="123">
        <v>1001</v>
      </c>
      <c r="H48" s="123">
        <v>425222</v>
      </c>
      <c r="I48" s="134"/>
      <c r="J48" s="139"/>
      <c r="K48" s="145"/>
      <c r="L48" s="138"/>
      <c r="M48" s="140"/>
      <c r="N48" s="126"/>
      <c r="O48" s="126"/>
      <c r="P48" s="216"/>
      <c r="Q48" s="216"/>
      <c r="R48" s="216"/>
      <c r="S48" s="230" t="s">
        <v>309</v>
      </c>
      <c r="T48" s="231" t="s">
        <v>311</v>
      </c>
    </row>
    <row r="49" spans="1:20" s="217" customFormat="1" ht="21.75" customHeight="1" x14ac:dyDescent="0.25">
      <c r="A49" s="332">
        <f t="shared" si="0"/>
        <v>43</v>
      </c>
      <c r="B49" s="128" t="s">
        <v>150</v>
      </c>
      <c r="C49" s="143" t="s">
        <v>303</v>
      </c>
      <c r="D49" s="126">
        <v>350000</v>
      </c>
      <c r="E49" s="126">
        <v>420000</v>
      </c>
      <c r="F49" s="123">
        <v>614</v>
      </c>
      <c r="G49" s="123">
        <v>1001</v>
      </c>
      <c r="H49" s="123">
        <v>425222</v>
      </c>
      <c r="I49" s="134"/>
      <c r="J49" s="139"/>
      <c r="K49" s="145"/>
      <c r="L49" s="138"/>
      <c r="M49" s="140"/>
      <c r="N49" s="126"/>
      <c r="O49" s="126"/>
      <c r="P49" s="216"/>
      <c r="Q49" s="216"/>
      <c r="R49" s="216"/>
      <c r="S49" s="230" t="s">
        <v>309</v>
      </c>
      <c r="T49" s="231" t="s">
        <v>311</v>
      </c>
    </row>
    <row r="50" spans="1:20" ht="22.5" x14ac:dyDescent="0.25">
      <c r="A50" s="332">
        <f t="shared" si="0"/>
        <v>44</v>
      </c>
      <c r="B50" s="67" t="s">
        <v>71</v>
      </c>
      <c r="C50" s="86" t="s">
        <v>73</v>
      </c>
      <c r="D50" s="262">
        <v>416667</v>
      </c>
      <c r="E50" s="262">
        <v>500000</v>
      </c>
      <c r="F50" s="67">
        <v>606</v>
      </c>
      <c r="G50" s="67">
        <v>1005</v>
      </c>
      <c r="H50" s="67">
        <v>425223</v>
      </c>
      <c r="I50" s="67" t="s">
        <v>244</v>
      </c>
      <c r="J50" s="261" t="s">
        <v>252</v>
      </c>
      <c r="K50" s="67" t="s">
        <v>253</v>
      </c>
      <c r="L50" s="262">
        <v>414350</v>
      </c>
      <c r="M50" s="262">
        <v>414350</v>
      </c>
      <c r="N50" s="262">
        <f>D50-L50</f>
        <v>2317</v>
      </c>
      <c r="O50" s="262">
        <f>E50-M50</f>
        <v>85650</v>
      </c>
      <c r="P50" s="216"/>
      <c r="Q50" s="216"/>
      <c r="R50" s="216"/>
      <c r="S50" s="259" t="s">
        <v>309</v>
      </c>
      <c r="T50" s="239" t="s">
        <v>311</v>
      </c>
    </row>
    <row r="51" spans="1:20" ht="21.75" customHeight="1" x14ac:dyDescent="0.25">
      <c r="A51" s="332">
        <f t="shared" si="0"/>
        <v>45</v>
      </c>
      <c r="B51" s="123" t="s">
        <v>66</v>
      </c>
      <c r="C51" s="124" t="s">
        <v>75</v>
      </c>
      <c r="D51" s="126">
        <v>166667</v>
      </c>
      <c r="E51" s="126">
        <v>200000</v>
      </c>
      <c r="F51" s="123">
        <v>606</v>
      </c>
      <c r="G51" s="123">
        <v>1005</v>
      </c>
      <c r="H51" s="123">
        <v>425224</v>
      </c>
      <c r="I51" s="134"/>
      <c r="J51" s="139"/>
      <c r="K51" s="139"/>
      <c r="L51" s="138"/>
      <c r="M51" s="140"/>
      <c r="N51" s="126"/>
      <c r="O51" s="126"/>
      <c r="P51" s="205"/>
      <c r="Q51" s="205"/>
      <c r="R51" s="205"/>
      <c r="S51" s="223" t="s">
        <v>309</v>
      </c>
      <c r="T51" s="231" t="s">
        <v>311</v>
      </c>
    </row>
    <row r="52" spans="1:20" s="217" customFormat="1" ht="21.75" customHeight="1" x14ac:dyDescent="0.25">
      <c r="A52" s="332">
        <f t="shared" si="0"/>
        <v>46</v>
      </c>
      <c r="B52" s="67" t="s">
        <v>55</v>
      </c>
      <c r="C52" s="264" t="s">
        <v>231</v>
      </c>
      <c r="D52" s="262">
        <v>100000</v>
      </c>
      <c r="E52" s="262">
        <v>120000</v>
      </c>
      <c r="F52" s="67">
        <v>606</v>
      </c>
      <c r="G52" s="67">
        <v>1005</v>
      </c>
      <c r="H52" s="67">
        <v>425225</v>
      </c>
      <c r="I52" s="67" t="s">
        <v>184</v>
      </c>
      <c r="J52" s="68" t="s">
        <v>202</v>
      </c>
      <c r="K52" s="69" t="s">
        <v>200</v>
      </c>
      <c r="L52" s="70">
        <v>16410</v>
      </c>
      <c r="M52" s="262">
        <v>19692</v>
      </c>
      <c r="N52" s="262">
        <f>D52-L52</f>
        <v>83590</v>
      </c>
      <c r="O52" s="262">
        <f>E52-M52</f>
        <v>100308</v>
      </c>
      <c r="P52" s="216"/>
      <c r="Q52" s="216"/>
      <c r="R52" s="216"/>
      <c r="S52" s="259" t="s">
        <v>309</v>
      </c>
      <c r="T52" s="239" t="s">
        <v>311</v>
      </c>
    </row>
    <row r="53" spans="1:20" s="217" customFormat="1" ht="21" x14ac:dyDescent="0.25">
      <c r="A53" s="332">
        <f t="shared" si="0"/>
        <v>47</v>
      </c>
      <c r="B53" s="67" t="s">
        <v>119</v>
      </c>
      <c r="C53" s="264" t="s">
        <v>77</v>
      </c>
      <c r="D53" s="262">
        <v>449160</v>
      </c>
      <c r="E53" s="262">
        <v>538992</v>
      </c>
      <c r="F53" s="67">
        <v>606</v>
      </c>
      <c r="G53" s="67">
        <v>1005</v>
      </c>
      <c r="H53" s="67">
        <v>425225</v>
      </c>
      <c r="I53" s="78"/>
      <c r="J53" s="79"/>
      <c r="K53" s="82"/>
      <c r="L53" s="263"/>
      <c r="M53" s="81"/>
      <c r="N53" s="262">
        <v>75940</v>
      </c>
      <c r="O53" s="262">
        <v>91128</v>
      </c>
      <c r="P53" s="216"/>
      <c r="Q53" s="216"/>
      <c r="R53" s="216"/>
      <c r="S53" s="259" t="s">
        <v>309</v>
      </c>
      <c r="T53" s="239" t="s">
        <v>311</v>
      </c>
    </row>
    <row r="54" spans="1:20" s="217" customFormat="1" ht="21.75" customHeight="1" x14ac:dyDescent="0.25">
      <c r="A54" s="332">
        <f t="shared" si="0"/>
        <v>48</v>
      </c>
      <c r="B54" s="155" t="s">
        <v>47</v>
      </c>
      <c r="C54" s="163" t="s">
        <v>118</v>
      </c>
      <c r="D54" s="156">
        <v>150000</v>
      </c>
      <c r="E54" s="156">
        <v>180000</v>
      </c>
      <c r="F54" s="155">
        <v>606</v>
      </c>
      <c r="G54" s="155">
        <v>1005</v>
      </c>
      <c r="H54" s="155">
        <v>425227</v>
      </c>
      <c r="I54" s="157" t="s">
        <v>276</v>
      </c>
      <c r="J54" s="158" t="s">
        <v>285</v>
      </c>
      <c r="K54" s="159" t="s">
        <v>291</v>
      </c>
      <c r="L54" s="159">
        <v>142200</v>
      </c>
      <c r="M54" s="160">
        <v>170640</v>
      </c>
      <c r="N54" s="156">
        <f>D54-L54</f>
        <v>7800</v>
      </c>
      <c r="O54" s="156">
        <f>E54-M54</f>
        <v>9360</v>
      </c>
      <c r="P54" s="205"/>
      <c r="Q54" s="205"/>
      <c r="R54" s="205"/>
      <c r="S54" s="252" t="s">
        <v>309</v>
      </c>
      <c r="T54" s="253" t="s">
        <v>311</v>
      </c>
    </row>
    <row r="55" spans="1:20" s="217" customFormat="1" ht="21" x14ac:dyDescent="0.25">
      <c r="A55" s="332">
        <f t="shared" si="0"/>
        <v>49</v>
      </c>
      <c r="B55" s="155" t="s">
        <v>56</v>
      </c>
      <c r="C55" s="163" t="s">
        <v>120</v>
      </c>
      <c r="D55" s="156">
        <v>500000</v>
      </c>
      <c r="E55" s="156">
        <v>600000</v>
      </c>
      <c r="F55" s="155">
        <v>606</v>
      </c>
      <c r="G55" s="155">
        <v>1005</v>
      </c>
      <c r="H55" s="155">
        <v>425227</v>
      </c>
      <c r="I55" s="155" t="s">
        <v>284</v>
      </c>
      <c r="J55" s="158" t="s">
        <v>285</v>
      </c>
      <c r="K55" s="155" t="s">
        <v>293</v>
      </c>
      <c r="L55" s="156">
        <v>495600</v>
      </c>
      <c r="M55" s="156">
        <v>594720</v>
      </c>
      <c r="N55" s="156">
        <f>D55-L55</f>
        <v>4400</v>
      </c>
      <c r="O55" s="156">
        <f>E55-M55</f>
        <v>5280</v>
      </c>
      <c r="P55" s="205"/>
      <c r="Q55" s="205"/>
      <c r="R55" s="205"/>
      <c r="S55" s="252" t="s">
        <v>309</v>
      </c>
      <c r="T55" s="253" t="s">
        <v>311</v>
      </c>
    </row>
    <row r="56" spans="1:20" s="217" customFormat="1" ht="21.75" customHeight="1" x14ac:dyDescent="0.25">
      <c r="A56" s="332">
        <f t="shared" si="0"/>
        <v>50</v>
      </c>
      <c r="B56" s="43" t="s">
        <v>133</v>
      </c>
      <c r="C56" s="45" t="s">
        <v>134</v>
      </c>
      <c r="D56" s="41">
        <v>241000</v>
      </c>
      <c r="E56" s="41">
        <f>D56*1.2</f>
        <v>289200</v>
      </c>
      <c r="F56" s="43">
        <v>606</v>
      </c>
      <c r="G56" s="43">
        <v>1005</v>
      </c>
      <c r="H56" s="43">
        <v>425281</v>
      </c>
      <c r="I56" s="43"/>
      <c r="J56" s="42"/>
      <c r="K56" s="43"/>
      <c r="L56" s="41"/>
      <c r="M56" s="41"/>
      <c r="N56" s="41"/>
      <c r="O56" s="41"/>
      <c r="P56" s="216"/>
      <c r="Q56" s="216"/>
      <c r="R56" s="216"/>
      <c r="S56" s="223" t="s">
        <v>309</v>
      </c>
      <c r="T56" s="231" t="s">
        <v>311</v>
      </c>
    </row>
    <row r="57" spans="1:20" s="217" customFormat="1" ht="21.75" customHeight="1" x14ac:dyDescent="0.25">
      <c r="A57" s="332">
        <f t="shared" si="0"/>
        <v>51</v>
      </c>
      <c r="B57" s="67" t="s">
        <v>135</v>
      </c>
      <c r="C57" s="86" t="s">
        <v>182</v>
      </c>
      <c r="D57" s="262">
        <v>102600</v>
      </c>
      <c r="E57" s="262">
        <v>123120</v>
      </c>
      <c r="F57" s="67">
        <v>606</v>
      </c>
      <c r="G57" s="67">
        <v>1005</v>
      </c>
      <c r="H57" s="67">
        <v>425281</v>
      </c>
      <c r="I57" s="67" t="s">
        <v>224</v>
      </c>
      <c r="J57" s="261" t="s">
        <v>225</v>
      </c>
      <c r="K57" s="67" t="s">
        <v>226</v>
      </c>
      <c r="L57" s="262">
        <v>99800</v>
      </c>
      <c r="M57" s="262">
        <v>119760</v>
      </c>
      <c r="N57" s="262">
        <f>D57-L57</f>
        <v>2800</v>
      </c>
      <c r="O57" s="262">
        <f>E57-M57</f>
        <v>3360</v>
      </c>
      <c r="P57" s="216"/>
      <c r="Q57" s="216"/>
      <c r="R57" s="216"/>
      <c r="S57" s="259" t="s">
        <v>309</v>
      </c>
      <c r="T57" s="239" t="s">
        <v>311</v>
      </c>
    </row>
    <row r="58" spans="1:20" s="217" customFormat="1" ht="21.75" customHeight="1" x14ac:dyDescent="0.25">
      <c r="A58" s="332">
        <f t="shared" si="0"/>
        <v>52</v>
      </c>
      <c r="B58" s="123" t="s">
        <v>136</v>
      </c>
      <c r="C58" s="143" t="s">
        <v>137</v>
      </c>
      <c r="D58" s="126">
        <v>80000</v>
      </c>
      <c r="E58" s="126">
        <v>96000</v>
      </c>
      <c r="F58" s="123">
        <v>606</v>
      </c>
      <c r="G58" s="123">
        <v>1005</v>
      </c>
      <c r="H58" s="123">
        <v>425281</v>
      </c>
      <c r="I58" s="123"/>
      <c r="J58" s="127"/>
      <c r="K58" s="123"/>
      <c r="L58" s="126"/>
      <c r="M58" s="126"/>
      <c r="N58" s="126"/>
      <c r="O58" s="126"/>
      <c r="P58" s="216"/>
      <c r="Q58" s="216"/>
      <c r="R58" s="216"/>
      <c r="S58" s="223" t="s">
        <v>309</v>
      </c>
      <c r="T58" s="231" t="s">
        <v>311</v>
      </c>
    </row>
    <row r="59" spans="1:20" s="217" customFormat="1" ht="21.75" customHeight="1" x14ac:dyDescent="0.25">
      <c r="A59" s="332">
        <f t="shared" si="0"/>
        <v>53</v>
      </c>
      <c r="B59" s="176" t="s">
        <v>280</v>
      </c>
      <c r="C59" s="163" t="s">
        <v>281</v>
      </c>
      <c r="D59" s="156">
        <v>548115</v>
      </c>
      <c r="E59" s="156">
        <v>657738</v>
      </c>
      <c r="F59" s="155">
        <v>606</v>
      </c>
      <c r="G59" s="155">
        <v>1005</v>
      </c>
      <c r="H59" s="155">
        <v>425281</v>
      </c>
      <c r="I59" s="155" t="s">
        <v>286</v>
      </c>
      <c r="J59" s="175" t="s">
        <v>296</v>
      </c>
      <c r="K59" s="155" t="s">
        <v>295</v>
      </c>
      <c r="L59" s="159">
        <v>545490</v>
      </c>
      <c r="M59" s="159">
        <v>654588</v>
      </c>
      <c r="N59" s="159">
        <f>D59-L59</f>
        <v>2625</v>
      </c>
      <c r="O59" s="159">
        <f>E59-M59</f>
        <v>3150</v>
      </c>
      <c r="P59" s="216"/>
      <c r="Q59" s="216"/>
      <c r="R59" s="216"/>
      <c r="S59" s="162"/>
      <c r="T59" s="253" t="s">
        <v>311</v>
      </c>
    </row>
    <row r="60" spans="1:20" s="217" customFormat="1" x14ac:dyDescent="0.25">
      <c r="A60" s="332">
        <f t="shared" si="0"/>
        <v>54</v>
      </c>
      <c r="B60" s="67" t="s">
        <v>46</v>
      </c>
      <c r="C60" s="264" t="s">
        <v>230</v>
      </c>
      <c r="D60" s="262">
        <v>75000</v>
      </c>
      <c r="E60" s="262">
        <v>90000</v>
      </c>
      <c r="F60" s="67">
        <v>606</v>
      </c>
      <c r="G60" s="67">
        <v>1005</v>
      </c>
      <c r="H60" s="67">
        <v>425291</v>
      </c>
      <c r="I60" s="78"/>
      <c r="J60" s="79"/>
      <c r="K60" s="82"/>
      <c r="L60" s="263"/>
      <c r="M60" s="81"/>
      <c r="N60" s="262">
        <v>17856</v>
      </c>
      <c r="O60" s="262">
        <v>21427.200000000001</v>
      </c>
      <c r="P60" s="216"/>
      <c r="Q60" s="216"/>
      <c r="R60" s="216"/>
      <c r="S60" s="259" t="s">
        <v>309</v>
      </c>
      <c r="T60" s="239" t="s">
        <v>311</v>
      </c>
    </row>
    <row r="61" spans="1:20" s="217" customFormat="1" x14ac:dyDescent="0.25">
      <c r="A61" s="332">
        <f t="shared" si="0"/>
        <v>55</v>
      </c>
      <c r="B61" s="123" t="s">
        <v>49</v>
      </c>
      <c r="C61" s="124" t="s">
        <v>81</v>
      </c>
      <c r="D61" s="126">
        <v>150000</v>
      </c>
      <c r="E61" s="126">
        <v>180000</v>
      </c>
      <c r="F61" s="123">
        <v>606</v>
      </c>
      <c r="G61" s="123">
        <v>1005</v>
      </c>
      <c r="H61" s="123">
        <v>425291</v>
      </c>
      <c r="I61" s="134"/>
      <c r="J61" s="139"/>
      <c r="K61" s="145"/>
      <c r="L61" s="138"/>
      <c r="M61" s="140"/>
      <c r="N61" s="126"/>
      <c r="O61" s="126"/>
      <c r="P61" s="216"/>
      <c r="Q61" s="216"/>
      <c r="R61" s="216"/>
      <c r="S61" s="230" t="s">
        <v>309</v>
      </c>
      <c r="T61" s="231" t="s">
        <v>311</v>
      </c>
    </row>
    <row r="62" spans="1:20" ht="21" x14ac:dyDescent="0.25">
      <c r="A62" s="332">
        <f t="shared" si="0"/>
        <v>56</v>
      </c>
      <c r="B62" s="123" t="s">
        <v>58</v>
      </c>
      <c r="C62" s="124" t="s">
        <v>121</v>
      </c>
      <c r="D62" s="126">
        <v>50000</v>
      </c>
      <c r="E62" s="126">
        <v>60000</v>
      </c>
      <c r="F62" s="123">
        <v>606</v>
      </c>
      <c r="G62" s="123">
        <v>1005</v>
      </c>
      <c r="H62" s="123">
        <v>425291</v>
      </c>
      <c r="I62" s="134"/>
      <c r="J62" s="139"/>
      <c r="K62" s="145"/>
      <c r="L62" s="138"/>
      <c r="M62" s="140"/>
      <c r="N62" s="126"/>
      <c r="O62" s="126"/>
      <c r="P62" s="216"/>
      <c r="Q62" s="216"/>
      <c r="R62" s="216"/>
      <c r="S62" s="230" t="s">
        <v>309</v>
      </c>
      <c r="T62" s="231" t="s">
        <v>311</v>
      </c>
    </row>
    <row r="63" spans="1:20" ht="33.75" customHeight="1" x14ac:dyDescent="0.25">
      <c r="A63" s="332">
        <f t="shared" si="0"/>
        <v>57</v>
      </c>
      <c r="B63" s="67" t="s">
        <v>59</v>
      </c>
      <c r="C63" s="264" t="s">
        <v>122</v>
      </c>
      <c r="D63" s="262">
        <v>100000</v>
      </c>
      <c r="E63" s="262">
        <v>120000</v>
      </c>
      <c r="F63" s="67">
        <v>606</v>
      </c>
      <c r="G63" s="67">
        <v>1005</v>
      </c>
      <c r="H63" s="67">
        <v>425291</v>
      </c>
      <c r="I63" s="67" t="s">
        <v>205</v>
      </c>
      <c r="J63" s="261" t="s">
        <v>207</v>
      </c>
      <c r="K63" s="67" t="s">
        <v>215</v>
      </c>
      <c r="L63" s="262">
        <v>21616.67</v>
      </c>
      <c r="M63" s="262">
        <v>25940</v>
      </c>
      <c r="N63" s="262">
        <f>D63-L63</f>
        <v>78383.33</v>
      </c>
      <c r="O63" s="262">
        <f>E63-M63</f>
        <v>94060</v>
      </c>
      <c r="P63" s="216"/>
      <c r="Q63" s="216"/>
      <c r="R63" s="216"/>
      <c r="S63" s="259" t="s">
        <v>309</v>
      </c>
      <c r="T63" s="239" t="s">
        <v>311</v>
      </c>
    </row>
    <row r="64" spans="1:20" ht="22.5" x14ac:dyDescent="0.25">
      <c r="A64" s="332">
        <f t="shared" si="0"/>
        <v>58</v>
      </c>
      <c r="B64" s="136" t="s">
        <v>76</v>
      </c>
      <c r="C64" s="144" t="s">
        <v>79</v>
      </c>
      <c r="D64" s="141">
        <v>300000</v>
      </c>
      <c r="E64" s="141">
        <v>360000</v>
      </c>
      <c r="F64" s="136">
        <v>606</v>
      </c>
      <c r="G64" s="136">
        <v>1005</v>
      </c>
      <c r="H64" s="136">
        <v>425291</v>
      </c>
      <c r="I64" s="134"/>
      <c r="J64" s="127"/>
      <c r="K64" s="123"/>
      <c r="L64" s="126"/>
      <c r="M64" s="140"/>
      <c r="N64" s="126"/>
      <c r="O64" s="126"/>
      <c r="P64" s="216"/>
      <c r="Q64" s="216"/>
      <c r="R64" s="216"/>
      <c r="S64" s="230" t="s">
        <v>309</v>
      </c>
      <c r="T64" s="231" t="s">
        <v>311</v>
      </c>
    </row>
    <row r="65" spans="1:20" ht="42" x14ac:dyDescent="0.25">
      <c r="A65" s="332">
        <f t="shared" si="0"/>
        <v>59</v>
      </c>
      <c r="B65" s="67" t="s">
        <v>236</v>
      </c>
      <c r="C65" s="264" t="s">
        <v>241</v>
      </c>
      <c r="D65" s="262">
        <v>50000</v>
      </c>
      <c r="E65" s="262">
        <v>60000</v>
      </c>
      <c r="F65" s="67">
        <v>606</v>
      </c>
      <c r="G65" s="67">
        <v>1005</v>
      </c>
      <c r="H65" s="67">
        <v>425291</v>
      </c>
      <c r="I65" s="67" t="s">
        <v>242</v>
      </c>
      <c r="J65" s="261" t="s">
        <v>243</v>
      </c>
      <c r="K65" s="67" t="s">
        <v>255</v>
      </c>
      <c r="L65" s="262">
        <v>48000</v>
      </c>
      <c r="M65" s="262">
        <v>48000</v>
      </c>
      <c r="N65" s="262">
        <f>D65-L65</f>
        <v>2000</v>
      </c>
      <c r="O65" s="262">
        <f>E65-L65</f>
        <v>12000</v>
      </c>
      <c r="P65" s="216"/>
      <c r="Q65" s="216"/>
      <c r="R65" s="216"/>
      <c r="S65" s="259" t="s">
        <v>309</v>
      </c>
      <c r="T65" s="239" t="s">
        <v>311</v>
      </c>
    </row>
    <row r="66" spans="1:20" ht="42" x14ac:dyDescent="0.25">
      <c r="A66" s="332">
        <f t="shared" si="0"/>
        <v>60</v>
      </c>
      <c r="B66" s="319" t="s">
        <v>369</v>
      </c>
      <c r="C66" s="310" t="s">
        <v>370</v>
      </c>
      <c r="D66" s="309" t="s">
        <v>362</v>
      </c>
      <c r="E66" s="309" t="s">
        <v>362</v>
      </c>
      <c r="F66" s="319">
        <v>606</v>
      </c>
      <c r="G66" s="319">
        <v>1004</v>
      </c>
      <c r="H66" s="319">
        <v>422231</v>
      </c>
      <c r="I66" s="320"/>
      <c r="J66" s="320"/>
      <c r="K66" s="320"/>
      <c r="L66" s="320"/>
      <c r="M66" s="320"/>
      <c r="N66" s="321">
        <v>922737.27</v>
      </c>
      <c r="O66" s="321">
        <f>N66*1.1</f>
        <v>1015010.9970000001</v>
      </c>
      <c r="P66" s="108"/>
      <c r="Q66" s="108"/>
      <c r="R66" s="108"/>
      <c r="S66" s="309" t="s">
        <v>362</v>
      </c>
      <c r="T66" s="309" t="s">
        <v>311</v>
      </c>
    </row>
    <row r="67" spans="1:20" ht="21" x14ac:dyDescent="0.25">
      <c r="A67" s="332">
        <f t="shared" si="0"/>
        <v>61</v>
      </c>
      <c r="B67" s="123" t="s">
        <v>24</v>
      </c>
      <c r="C67" s="124" t="s">
        <v>11</v>
      </c>
      <c r="D67" s="126">
        <v>100000</v>
      </c>
      <c r="E67" s="126">
        <v>120000</v>
      </c>
      <c r="F67" s="123">
        <v>606</v>
      </c>
      <c r="G67" s="123">
        <v>1005</v>
      </c>
      <c r="H67" s="123">
        <v>426491</v>
      </c>
      <c r="I67" s="134"/>
      <c r="J67" s="139"/>
      <c r="K67" s="139"/>
      <c r="L67" s="138"/>
      <c r="M67" s="140"/>
      <c r="N67" s="126"/>
      <c r="O67" s="126"/>
      <c r="P67" s="205"/>
      <c r="Q67" s="205"/>
      <c r="R67" s="205"/>
      <c r="S67" s="223" t="s">
        <v>309</v>
      </c>
      <c r="T67" s="231" t="s">
        <v>311</v>
      </c>
    </row>
    <row r="68" spans="1:20" ht="31.5" x14ac:dyDescent="0.25">
      <c r="A68" s="332">
        <f t="shared" si="0"/>
        <v>62</v>
      </c>
      <c r="B68" s="67" t="s">
        <v>10</v>
      </c>
      <c r="C68" s="264" t="s">
        <v>88</v>
      </c>
      <c r="D68" s="262">
        <v>70000</v>
      </c>
      <c r="E68" s="262">
        <v>84000</v>
      </c>
      <c r="F68" s="67">
        <v>606</v>
      </c>
      <c r="G68" s="67">
        <v>1005</v>
      </c>
      <c r="H68" s="67">
        <v>426911</v>
      </c>
      <c r="I68" s="67" t="s">
        <v>216</v>
      </c>
      <c r="J68" s="261" t="s">
        <v>218</v>
      </c>
      <c r="K68" s="67" t="s">
        <v>219</v>
      </c>
      <c r="L68" s="262">
        <v>17507.599999999999</v>
      </c>
      <c r="M68" s="262">
        <v>19433.36</v>
      </c>
      <c r="N68" s="262">
        <f>D68-L68</f>
        <v>52492.4</v>
      </c>
      <c r="O68" s="262">
        <f>E68-M68</f>
        <v>64566.64</v>
      </c>
      <c r="P68" s="35"/>
      <c r="Q68" s="71"/>
      <c r="R68" s="225"/>
      <c r="S68" s="259" t="s">
        <v>309</v>
      </c>
      <c r="T68" s="239" t="s">
        <v>311</v>
      </c>
    </row>
    <row r="69" spans="1:20" ht="31.5" x14ac:dyDescent="0.25">
      <c r="A69" s="332">
        <f t="shared" si="0"/>
        <v>63</v>
      </c>
      <c r="B69" s="67" t="s">
        <v>13</v>
      </c>
      <c r="C69" s="264" t="s">
        <v>89</v>
      </c>
      <c r="D69" s="73">
        <v>60000</v>
      </c>
      <c r="E69" s="262">
        <v>72000</v>
      </c>
      <c r="F69" s="67">
        <v>606</v>
      </c>
      <c r="G69" s="67">
        <v>1005</v>
      </c>
      <c r="H69" s="67">
        <v>426911</v>
      </c>
      <c r="I69" s="67" t="s">
        <v>227</v>
      </c>
      <c r="J69" s="261" t="s">
        <v>207</v>
      </c>
      <c r="K69" s="67" t="s">
        <v>250</v>
      </c>
      <c r="L69" s="262">
        <v>50808.34</v>
      </c>
      <c r="M69" s="262">
        <v>60970</v>
      </c>
      <c r="N69" s="262">
        <f>D69-L69</f>
        <v>9191.6600000000035</v>
      </c>
      <c r="O69" s="262">
        <f>E69-M69</f>
        <v>11030</v>
      </c>
      <c r="P69" s="33"/>
      <c r="Q69" s="76"/>
      <c r="R69" s="226"/>
      <c r="S69" s="259" t="s">
        <v>309</v>
      </c>
      <c r="T69" s="239" t="s">
        <v>311</v>
      </c>
    </row>
    <row r="70" spans="1:20" ht="25.5" customHeight="1" x14ac:dyDescent="0.25">
      <c r="A70" s="332">
        <f t="shared" si="0"/>
        <v>64</v>
      </c>
      <c r="B70" s="123" t="s">
        <v>15</v>
      </c>
      <c r="C70" s="124" t="s">
        <v>251</v>
      </c>
      <c r="D70" s="126">
        <v>416667</v>
      </c>
      <c r="E70" s="126">
        <v>500000</v>
      </c>
      <c r="F70" s="123">
        <v>606</v>
      </c>
      <c r="G70" s="123">
        <v>1005</v>
      </c>
      <c r="H70" s="123">
        <v>426913</v>
      </c>
      <c r="I70" s="123"/>
      <c r="J70" s="127"/>
      <c r="K70" s="123"/>
      <c r="L70" s="126"/>
      <c r="M70" s="126"/>
      <c r="N70" s="126"/>
      <c r="O70" s="126"/>
      <c r="P70" s="33"/>
      <c r="Q70" s="76"/>
      <c r="R70" s="226"/>
      <c r="S70" s="223" t="s">
        <v>309</v>
      </c>
      <c r="T70" s="231" t="s">
        <v>311</v>
      </c>
    </row>
    <row r="71" spans="1:20" ht="23.25" customHeight="1" x14ac:dyDescent="0.25">
      <c r="A71" s="332">
        <f t="shared" si="0"/>
        <v>65</v>
      </c>
      <c r="B71" s="123" t="s">
        <v>17</v>
      </c>
      <c r="C71" s="124" t="s">
        <v>92</v>
      </c>
      <c r="D71" s="126">
        <v>400000</v>
      </c>
      <c r="E71" s="126">
        <v>480000</v>
      </c>
      <c r="F71" s="123">
        <v>606</v>
      </c>
      <c r="G71" s="123">
        <v>1005</v>
      </c>
      <c r="H71" s="123">
        <v>426913</v>
      </c>
      <c r="I71" s="123"/>
      <c r="J71" s="127"/>
      <c r="K71" s="123"/>
      <c r="L71" s="126"/>
      <c r="M71" s="126"/>
      <c r="N71" s="126"/>
      <c r="O71" s="126"/>
      <c r="P71" s="33"/>
      <c r="Q71" s="76"/>
      <c r="R71" s="226"/>
      <c r="S71" s="223" t="s">
        <v>309</v>
      </c>
      <c r="T71" s="231" t="s">
        <v>311</v>
      </c>
    </row>
    <row r="72" spans="1:20" ht="23.25" customHeight="1" x14ac:dyDescent="0.25">
      <c r="A72" s="332">
        <f t="shared" si="0"/>
        <v>66</v>
      </c>
      <c r="B72" s="67" t="s">
        <v>18</v>
      </c>
      <c r="C72" s="264" t="s">
        <v>302</v>
      </c>
      <c r="D72" s="262">
        <v>500000</v>
      </c>
      <c r="E72" s="262">
        <v>600000</v>
      </c>
      <c r="F72" s="67">
        <v>606</v>
      </c>
      <c r="G72" s="67">
        <v>1005</v>
      </c>
      <c r="H72" s="67">
        <v>426913</v>
      </c>
      <c r="I72" s="67" t="s">
        <v>165</v>
      </c>
      <c r="J72" s="261" t="s">
        <v>177</v>
      </c>
      <c r="K72" s="67" t="s">
        <v>171</v>
      </c>
      <c r="L72" s="262">
        <v>269700</v>
      </c>
      <c r="M72" s="262">
        <v>323640</v>
      </c>
      <c r="N72" s="262">
        <v>400</v>
      </c>
      <c r="O72" s="262">
        <v>480</v>
      </c>
      <c r="P72" s="33"/>
      <c r="Q72" s="76"/>
      <c r="R72" s="226"/>
      <c r="S72" s="259" t="s">
        <v>309</v>
      </c>
      <c r="T72" s="239" t="s">
        <v>311</v>
      </c>
    </row>
    <row r="73" spans="1:20" ht="23.25" customHeight="1" x14ac:dyDescent="0.25">
      <c r="A73" s="332">
        <f t="shared" si="0"/>
        <v>67</v>
      </c>
      <c r="B73" s="123" t="s">
        <v>19</v>
      </c>
      <c r="C73" s="124" t="s">
        <v>93</v>
      </c>
      <c r="D73" s="126">
        <v>166667</v>
      </c>
      <c r="E73" s="126">
        <v>200000</v>
      </c>
      <c r="F73" s="123">
        <v>606</v>
      </c>
      <c r="G73" s="123">
        <v>1005</v>
      </c>
      <c r="H73" s="123">
        <v>426913</v>
      </c>
      <c r="I73" s="123" t="s">
        <v>195</v>
      </c>
      <c r="J73" s="127" t="s">
        <v>177</v>
      </c>
      <c r="K73" s="123" t="s">
        <v>206</v>
      </c>
      <c r="L73" s="126">
        <v>229900</v>
      </c>
      <c r="M73" s="126">
        <v>275880</v>
      </c>
      <c r="N73" s="126"/>
      <c r="O73" s="126"/>
      <c r="P73" s="33"/>
      <c r="Q73" s="26"/>
      <c r="R73" s="227"/>
      <c r="S73" s="223" t="s">
        <v>309</v>
      </c>
      <c r="T73" s="231" t="s">
        <v>311</v>
      </c>
    </row>
    <row r="74" spans="1:20" x14ac:dyDescent="0.25">
      <c r="A74" s="332">
        <f t="shared" si="0"/>
        <v>68</v>
      </c>
      <c r="B74" s="17" t="s">
        <v>26</v>
      </c>
      <c r="C74" s="18" t="s">
        <v>104</v>
      </c>
      <c r="D74" s="41">
        <v>100000</v>
      </c>
      <c r="E74" s="41">
        <v>120000</v>
      </c>
      <c r="F74" s="43">
        <v>606</v>
      </c>
      <c r="G74" s="43">
        <v>1005</v>
      </c>
      <c r="H74" s="43">
        <v>426913</v>
      </c>
      <c r="I74" s="123"/>
      <c r="J74" s="127"/>
      <c r="K74" s="123"/>
      <c r="L74" s="126"/>
      <c r="M74" s="126"/>
      <c r="N74" s="126"/>
      <c r="O74" s="126"/>
      <c r="P74" s="33"/>
      <c r="Q74" s="26"/>
      <c r="R74" s="227"/>
      <c r="S74" s="223" t="s">
        <v>312</v>
      </c>
      <c r="T74" s="231" t="s">
        <v>317</v>
      </c>
    </row>
    <row r="75" spans="1:20" ht="21" x14ac:dyDescent="0.25">
      <c r="A75" s="332">
        <f t="shared" si="0"/>
        <v>69</v>
      </c>
      <c r="B75" s="128" t="s">
        <v>16</v>
      </c>
      <c r="C75" s="124" t="s">
        <v>91</v>
      </c>
      <c r="D75" s="126">
        <v>83333</v>
      </c>
      <c r="E75" s="126">
        <v>100000</v>
      </c>
      <c r="F75" s="123">
        <v>606</v>
      </c>
      <c r="G75" s="123">
        <v>1005</v>
      </c>
      <c r="H75" s="123">
        <v>426919</v>
      </c>
      <c r="I75" s="123"/>
      <c r="J75" s="127"/>
      <c r="K75" s="123"/>
      <c r="L75" s="129"/>
      <c r="M75" s="129"/>
      <c r="N75" s="126"/>
      <c r="O75" s="126"/>
      <c r="P75" s="34"/>
      <c r="Q75" s="26"/>
      <c r="R75" s="227"/>
      <c r="S75" s="223" t="s">
        <v>309</v>
      </c>
      <c r="T75" s="231" t="s">
        <v>311</v>
      </c>
    </row>
    <row r="76" spans="1:20" x14ac:dyDescent="0.25">
      <c r="A76" s="332">
        <f t="shared" si="0"/>
        <v>70</v>
      </c>
      <c r="B76" s="123" t="s">
        <v>25</v>
      </c>
      <c r="C76" s="124" t="s">
        <v>98</v>
      </c>
      <c r="D76" s="126">
        <v>35000</v>
      </c>
      <c r="E76" s="126">
        <v>42000</v>
      </c>
      <c r="F76" s="123">
        <v>606</v>
      </c>
      <c r="G76" s="123">
        <v>1005</v>
      </c>
      <c r="H76" s="123">
        <v>426919</v>
      </c>
      <c r="I76" s="123"/>
      <c r="J76" s="127"/>
      <c r="K76" s="123"/>
      <c r="L76" s="129"/>
      <c r="M76" s="129"/>
      <c r="N76" s="126"/>
      <c r="O76" s="126"/>
      <c r="P76" s="34"/>
      <c r="Q76" s="26"/>
      <c r="R76" s="227"/>
      <c r="S76" s="223" t="s">
        <v>309</v>
      </c>
      <c r="T76" s="231" t="s">
        <v>311</v>
      </c>
    </row>
    <row r="77" spans="1:20" ht="21" x14ac:dyDescent="0.25">
      <c r="A77" s="332">
        <f t="shared" ref="A77:A94" si="2">A76+1</f>
        <v>71</v>
      </c>
      <c r="B77" s="67" t="s">
        <v>142</v>
      </c>
      <c r="C77" s="264" t="s">
        <v>143</v>
      </c>
      <c r="D77" s="262">
        <v>100000</v>
      </c>
      <c r="E77" s="262">
        <v>120000</v>
      </c>
      <c r="F77" s="67">
        <v>614</v>
      </c>
      <c r="G77" s="67">
        <v>1001</v>
      </c>
      <c r="H77" s="67">
        <v>426919</v>
      </c>
      <c r="I77" s="67" t="s">
        <v>178</v>
      </c>
      <c r="J77" s="261" t="s">
        <v>190</v>
      </c>
      <c r="K77" s="67" t="s">
        <v>198</v>
      </c>
      <c r="L77" s="262">
        <v>99950</v>
      </c>
      <c r="M77" s="262">
        <v>119940</v>
      </c>
      <c r="N77" s="262">
        <f>D77-L77</f>
        <v>50</v>
      </c>
      <c r="O77" s="262">
        <f>E77-M77</f>
        <v>60</v>
      </c>
      <c r="P77" s="34"/>
      <c r="Q77" s="26"/>
      <c r="R77" s="227"/>
      <c r="S77" s="259" t="s">
        <v>309</v>
      </c>
      <c r="T77" s="239" t="s">
        <v>311</v>
      </c>
    </row>
    <row r="78" spans="1:20" ht="24" customHeight="1" x14ac:dyDescent="0.25">
      <c r="A78" s="332">
        <f t="shared" si="2"/>
        <v>72</v>
      </c>
      <c r="B78" s="128" t="s">
        <v>144</v>
      </c>
      <c r="C78" s="143" t="s">
        <v>145</v>
      </c>
      <c r="D78" s="126">
        <v>100000</v>
      </c>
      <c r="E78" s="126">
        <v>120000</v>
      </c>
      <c r="F78" s="123">
        <v>614</v>
      </c>
      <c r="G78" s="123">
        <v>1001</v>
      </c>
      <c r="H78" s="123">
        <v>426919</v>
      </c>
      <c r="I78" s="123"/>
      <c r="J78" s="127"/>
      <c r="K78" s="123"/>
      <c r="L78" s="126"/>
      <c r="M78" s="126"/>
      <c r="N78" s="126"/>
      <c r="O78" s="126"/>
      <c r="P78" s="34"/>
      <c r="Q78" s="26"/>
      <c r="R78" s="227"/>
      <c r="S78" s="223" t="s">
        <v>309</v>
      </c>
      <c r="T78" s="231" t="s">
        <v>311</v>
      </c>
    </row>
    <row r="79" spans="1:20" ht="24" customHeight="1" x14ac:dyDescent="0.25">
      <c r="A79" s="332">
        <f t="shared" si="2"/>
        <v>73</v>
      </c>
      <c r="B79" s="309" t="s">
        <v>362</v>
      </c>
      <c r="C79" s="310" t="s">
        <v>363</v>
      </c>
      <c r="D79" s="309" t="s">
        <v>362</v>
      </c>
      <c r="E79" s="309" t="s">
        <v>362</v>
      </c>
      <c r="F79" s="40">
        <v>606</v>
      </c>
      <c r="G79" s="40">
        <v>1005</v>
      </c>
      <c r="H79" s="40">
        <v>426919</v>
      </c>
      <c r="I79" s="40" t="s">
        <v>360</v>
      </c>
      <c r="J79" s="119" t="s">
        <v>214</v>
      </c>
      <c r="K79" s="40" t="s">
        <v>174</v>
      </c>
      <c r="L79" s="311">
        <v>229600</v>
      </c>
      <c r="M79" s="311">
        <v>229600</v>
      </c>
      <c r="N79" s="311">
        <v>100000</v>
      </c>
      <c r="O79" s="311">
        <f>N79*1.2</f>
        <v>120000</v>
      </c>
      <c r="P79" s="108"/>
      <c r="Q79" s="108"/>
      <c r="R79" s="108"/>
      <c r="S79" s="309" t="s">
        <v>362</v>
      </c>
      <c r="T79" s="312" t="s">
        <v>311</v>
      </c>
    </row>
    <row r="80" spans="1:20" ht="33" x14ac:dyDescent="0.25">
      <c r="A80" s="332">
        <f t="shared" si="2"/>
        <v>74</v>
      </c>
      <c r="B80" s="123" t="s">
        <v>163</v>
      </c>
      <c r="C80" s="143" t="s">
        <v>164</v>
      </c>
      <c r="D80" s="126">
        <v>500000</v>
      </c>
      <c r="E80" s="126">
        <v>600000</v>
      </c>
      <c r="F80" s="123">
        <v>606</v>
      </c>
      <c r="G80" s="123">
        <v>1005</v>
      </c>
      <c r="H80" s="123">
        <v>511321</v>
      </c>
      <c r="I80" s="123"/>
      <c r="J80" s="127"/>
      <c r="K80" s="123"/>
      <c r="L80" s="129"/>
      <c r="M80" s="129"/>
      <c r="N80" s="126"/>
      <c r="O80" s="126"/>
      <c r="P80" s="34"/>
      <c r="Q80" s="26"/>
      <c r="R80" s="227"/>
      <c r="S80" s="223" t="s">
        <v>309</v>
      </c>
      <c r="T80" s="231" t="s">
        <v>311</v>
      </c>
    </row>
    <row r="81" spans="1:21" ht="21" customHeight="1" x14ac:dyDescent="0.25">
      <c r="A81" s="332">
        <f t="shared" si="2"/>
        <v>75</v>
      </c>
      <c r="B81" s="40" t="s">
        <v>375</v>
      </c>
      <c r="C81" s="330" t="s">
        <v>323</v>
      </c>
      <c r="D81" s="311">
        <v>1000000</v>
      </c>
      <c r="E81" s="311">
        <f>D81*1.2</f>
        <v>1200000</v>
      </c>
      <c r="F81" s="40">
        <v>606</v>
      </c>
      <c r="G81" s="40">
        <v>1005</v>
      </c>
      <c r="H81" s="40">
        <v>511321</v>
      </c>
      <c r="I81" s="40"/>
      <c r="J81" s="119"/>
      <c r="K81" s="40"/>
      <c r="L81" s="328"/>
      <c r="M81" s="328"/>
      <c r="N81" s="311">
        <v>1000000</v>
      </c>
      <c r="O81" s="311">
        <f>N81*1.2</f>
        <v>1200000</v>
      </c>
      <c r="P81" s="34"/>
      <c r="Q81" s="34"/>
      <c r="R81" s="329"/>
      <c r="S81" s="309" t="s">
        <v>362</v>
      </c>
      <c r="T81" s="312" t="s">
        <v>311</v>
      </c>
    </row>
    <row r="82" spans="1:21" ht="22.5" customHeight="1" x14ac:dyDescent="0.25">
      <c r="A82" s="332">
        <f t="shared" si="2"/>
        <v>76</v>
      </c>
      <c r="B82" s="40" t="s">
        <v>376</v>
      </c>
      <c r="C82" s="325" t="s">
        <v>326</v>
      </c>
      <c r="D82" s="311">
        <v>1000001</v>
      </c>
      <c r="E82" s="311">
        <f>D82*1.2</f>
        <v>1200001.2</v>
      </c>
      <c r="F82" s="40">
        <v>606</v>
      </c>
      <c r="G82" s="40">
        <v>1005</v>
      </c>
      <c r="H82" s="40">
        <v>511321</v>
      </c>
      <c r="I82" s="40"/>
      <c r="J82" s="119"/>
      <c r="K82" s="40"/>
      <c r="L82" s="328"/>
      <c r="M82" s="328"/>
      <c r="N82" s="311">
        <v>1000000</v>
      </c>
      <c r="O82" s="311">
        <f>N82*1.2</f>
        <v>1200000</v>
      </c>
      <c r="P82" s="34"/>
      <c r="Q82" s="34"/>
      <c r="R82" s="329"/>
      <c r="S82" s="309" t="s">
        <v>362</v>
      </c>
      <c r="T82" s="312" t="s">
        <v>311</v>
      </c>
    </row>
    <row r="83" spans="1:21" ht="27" customHeight="1" x14ac:dyDescent="0.25">
      <c r="A83" s="332">
        <f t="shared" si="2"/>
        <v>77</v>
      </c>
      <c r="B83" s="40" t="s">
        <v>374</v>
      </c>
      <c r="C83" s="325" t="s">
        <v>327</v>
      </c>
      <c r="D83" s="309" t="s">
        <v>362</v>
      </c>
      <c r="E83" s="309" t="s">
        <v>362</v>
      </c>
      <c r="F83" s="40">
        <v>606</v>
      </c>
      <c r="G83" s="40">
        <v>1005</v>
      </c>
      <c r="H83" s="40">
        <v>511321</v>
      </c>
      <c r="I83" s="40"/>
      <c r="J83" s="119"/>
      <c r="K83" s="40"/>
      <c r="L83" s="328"/>
      <c r="M83" s="328"/>
      <c r="N83" s="311">
        <v>685833.33</v>
      </c>
      <c r="O83" s="311">
        <f t="shared" ref="O83" si="3">N83*1.2</f>
        <v>822999.99599999993</v>
      </c>
      <c r="P83" s="34"/>
      <c r="Q83" s="34"/>
      <c r="R83" s="329"/>
      <c r="S83" s="309" t="s">
        <v>362</v>
      </c>
      <c r="T83" s="312" t="s">
        <v>311</v>
      </c>
    </row>
    <row r="84" spans="1:21" s="265" customFormat="1" ht="42" x14ac:dyDescent="0.25">
      <c r="A84" s="332">
        <f t="shared" si="2"/>
        <v>78</v>
      </c>
      <c r="B84" s="67" t="s">
        <v>61</v>
      </c>
      <c r="C84" s="264" t="s">
        <v>125</v>
      </c>
      <c r="D84" s="262">
        <v>500000</v>
      </c>
      <c r="E84" s="262">
        <v>600000</v>
      </c>
      <c r="F84" s="67">
        <v>606</v>
      </c>
      <c r="G84" s="67">
        <v>5015</v>
      </c>
      <c r="H84" s="67">
        <v>511441</v>
      </c>
      <c r="I84" s="67" t="s">
        <v>222</v>
      </c>
      <c r="J84" s="261" t="s">
        <v>249</v>
      </c>
      <c r="K84" s="67" t="s">
        <v>246</v>
      </c>
      <c r="L84" s="262">
        <v>500000</v>
      </c>
      <c r="M84" s="262">
        <v>500000</v>
      </c>
      <c r="N84" s="262">
        <f>D84-L84</f>
        <v>0</v>
      </c>
      <c r="O84" s="262">
        <f>E84-M84</f>
        <v>100000</v>
      </c>
      <c r="P84" s="34"/>
      <c r="Q84" s="26"/>
      <c r="R84" s="227"/>
      <c r="S84" s="259" t="s">
        <v>309</v>
      </c>
      <c r="T84" s="239" t="s">
        <v>311</v>
      </c>
    </row>
    <row r="85" spans="1:21" ht="23.25" customHeight="1" x14ac:dyDescent="0.25">
      <c r="A85" s="332">
        <f t="shared" si="2"/>
        <v>79</v>
      </c>
      <c r="B85" s="123" t="s">
        <v>20</v>
      </c>
      <c r="C85" s="124" t="s">
        <v>94</v>
      </c>
      <c r="D85" s="126">
        <v>416667</v>
      </c>
      <c r="E85" s="126">
        <v>500000</v>
      </c>
      <c r="F85" s="123">
        <v>606</v>
      </c>
      <c r="G85" s="123">
        <v>1005</v>
      </c>
      <c r="H85" s="123">
        <v>512211</v>
      </c>
      <c r="I85" s="123"/>
      <c r="J85" s="127"/>
      <c r="K85" s="123"/>
      <c r="L85" s="126"/>
      <c r="M85" s="126"/>
      <c r="N85" s="126"/>
      <c r="O85" s="126"/>
      <c r="P85" s="34"/>
      <c r="Q85" s="26"/>
      <c r="R85" s="227"/>
      <c r="S85" s="223" t="s">
        <v>309</v>
      </c>
      <c r="T85" s="231" t="s">
        <v>311</v>
      </c>
    </row>
    <row r="86" spans="1:21" ht="24.75" customHeight="1" x14ac:dyDescent="0.25">
      <c r="A86" s="332">
        <f t="shared" si="2"/>
        <v>80</v>
      </c>
      <c r="B86" s="123" t="s">
        <v>21</v>
      </c>
      <c r="C86" s="124" t="s">
        <v>95</v>
      </c>
      <c r="D86" s="126">
        <v>166667</v>
      </c>
      <c r="E86" s="126">
        <v>200000</v>
      </c>
      <c r="F86" s="123">
        <v>606</v>
      </c>
      <c r="G86" s="123">
        <v>1005</v>
      </c>
      <c r="H86" s="123">
        <v>512241</v>
      </c>
      <c r="I86" s="123"/>
      <c r="J86" s="127"/>
      <c r="K86" s="123"/>
      <c r="L86" s="123"/>
      <c r="M86" s="123"/>
      <c r="N86" s="126"/>
      <c r="O86" s="126"/>
      <c r="P86" s="34"/>
      <c r="Q86" s="26"/>
      <c r="R86" s="227"/>
      <c r="S86" s="223" t="s">
        <v>309</v>
      </c>
      <c r="T86" s="231" t="s">
        <v>311</v>
      </c>
    </row>
    <row r="87" spans="1:21" s="7" customFormat="1" ht="21" customHeight="1" x14ac:dyDescent="0.25">
      <c r="A87" s="332">
        <f t="shared" si="2"/>
        <v>81</v>
      </c>
      <c r="B87" s="123" t="s">
        <v>23</v>
      </c>
      <c r="C87" s="124" t="s">
        <v>97</v>
      </c>
      <c r="D87" s="126">
        <v>250000</v>
      </c>
      <c r="E87" s="126">
        <v>300000</v>
      </c>
      <c r="F87" s="123">
        <v>606</v>
      </c>
      <c r="G87" s="123">
        <v>1005</v>
      </c>
      <c r="H87" s="123">
        <v>512241</v>
      </c>
      <c r="I87" s="123"/>
      <c r="J87" s="127"/>
      <c r="K87" s="123"/>
      <c r="L87" s="126"/>
      <c r="M87" s="130"/>
      <c r="N87" s="126"/>
      <c r="O87" s="126"/>
      <c r="P87" s="33"/>
      <c r="Q87" s="26"/>
      <c r="R87" s="227"/>
      <c r="S87" s="223" t="s">
        <v>309</v>
      </c>
      <c r="T87" s="231" t="s">
        <v>311</v>
      </c>
    </row>
    <row r="88" spans="1:21" x14ac:dyDescent="0.25">
      <c r="A88" s="332">
        <f t="shared" si="2"/>
        <v>82</v>
      </c>
      <c r="B88" s="123" t="s">
        <v>27</v>
      </c>
      <c r="C88" s="124" t="s">
        <v>99</v>
      </c>
      <c r="D88" s="125">
        <v>120000</v>
      </c>
      <c r="E88" s="126">
        <v>144000</v>
      </c>
      <c r="F88" s="123">
        <v>606</v>
      </c>
      <c r="G88" s="123">
        <v>1005</v>
      </c>
      <c r="H88" s="123">
        <v>512241</v>
      </c>
      <c r="I88" s="123"/>
      <c r="J88" s="127"/>
      <c r="K88" s="123"/>
      <c r="L88" s="126"/>
      <c r="M88" s="126"/>
      <c r="N88" s="126"/>
      <c r="O88" s="126"/>
      <c r="P88" s="33"/>
      <c r="Q88" s="26"/>
      <c r="R88" s="227"/>
      <c r="S88" s="223" t="s">
        <v>309</v>
      </c>
      <c r="T88" s="231" t="s">
        <v>311</v>
      </c>
    </row>
    <row r="89" spans="1:21" x14ac:dyDescent="0.25">
      <c r="A89" s="332">
        <f t="shared" si="2"/>
        <v>83</v>
      </c>
      <c r="B89" s="123" t="s">
        <v>22</v>
      </c>
      <c r="C89" s="124" t="s">
        <v>96</v>
      </c>
      <c r="D89" s="126">
        <v>83333</v>
      </c>
      <c r="E89" s="126">
        <v>100000</v>
      </c>
      <c r="F89" s="123">
        <v>606</v>
      </c>
      <c r="G89" s="123">
        <v>1005</v>
      </c>
      <c r="H89" s="123">
        <v>512242</v>
      </c>
      <c r="I89" s="123"/>
      <c r="J89" s="127"/>
      <c r="K89" s="123"/>
      <c r="L89" s="126"/>
      <c r="M89" s="126"/>
      <c r="N89" s="126"/>
      <c r="O89" s="126"/>
      <c r="P89" s="33"/>
      <c r="Q89" s="26"/>
      <c r="R89" s="227"/>
      <c r="S89" s="223" t="s">
        <v>309</v>
      </c>
      <c r="T89" s="231" t="s">
        <v>311</v>
      </c>
    </row>
    <row r="90" spans="1:21" x14ac:dyDescent="0.25">
      <c r="A90" s="332">
        <f t="shared" si="2"/>
        <v>84</v>
      </c>
      <c r="B90" s="128" t="s">
        <v>28</v>
      </c>
      <c r="C90" s="124" t="s">
        <v>100</v>
      </c>
      <c r="D90" s="132">
        <v>200000</v>
      </c>
      <c r="E90" s="133">
        <v>240000</v>
      </c>
      <c r="F90" s="134">
        <v>606</v>
      </c>
      <c r="G90" s="123">
        <v>1005</v>
      </c>
      <c r="H90" s="123">
        <v>512811</v>
      </c>
      <c r="I90" s="123"/>
      <c r="J90" s="123"/>
      <c r="K90" s="123"/>
      <c r="L90" s="123"/>
      <c r="M90" s="123"/>
      <c r="N90" s="123"/>
      <c r="O90" s="123"/>
      <c r="P90" s="40"/>
      <c r="Q90" s="39"/>
      <c r="R90" s="228"/>
      <c r="S90" s="223" t="s">
        <v>309</v>
      </c>
      <c r="T90" s="231" t="s">
        <v>311</v>
      </c>
    </row>
    <row r="91" spans="1:21" x14ac:dyDescent="0.25">
      <c r="A91" s="332">
        <f t="shared" si="2"/>
        <v>85</v>
      </c>
      <c r="B91" s="123" t="s">
        <v>29</v>
      </c>
      <c r="C91" s="124" t="s">
        <v>101</v>
      </c>
      <c r="D91" s="125">
        <v>33000</v>
      </c>
      <c r="E91" s="126">
        <v>39600</v>
      </c>
      <c r="F91" s="123">
        <v>606</v>
      </c>
      <c r="G91" s="123">
        <v>1005</v>
      </c>
      <c r="H91" s="123">
        <v>512811</v>
      </c>
      <c r="I91" s="123"/>
      <c r="J91" s="127"/>
      <c r="K91" s="123"/>
      <c r="L91" s="126"/>
      <c r="M91" s="126"/>
      <c r="N91" s="126"/>
      <c r="O91" s="126"/>
      <c r="P91" s="36"/>
      <c r="Q91" s="30"/>
      <c r="R91" s="229"/>
      <c r="S91" s="223" t="s">
        <v>309</v>
      </c>
      <c r="T91" s="231" t="s">
        <v>311</v>
      </c>
    </row>
    <row r="92" spans="1:21" x14ac:dyDescent="0.25">
      <c r="A92" s="332">
        <f t="shared" si="2"/>
        <v>86</v>
      </c>
      <c r="B92" s="123" t="s">
        <v>30</v>
      </c>
      <c r="C92" s="124" t="s">
        <v>102</v>
      </c>
      <c r="D92" s="125">
        <v>367500</v>
      </c>
      <c r="E92" s="126">
        <v>441000</v>
      </c>
      <c r="F92" s="123">
        <v>606</v>
      </c>
      <c r="G92" s="123">
        <v>1005</v>
      </c>
      <c r="H92" s="123">
        <v>512811</v>
      </c>
      <c r="I92" s="123"/>
      <c r="J92" s="127"/>
      <c r="K92" s="123"/>
      <c r="L92" s="126"/>
      <c r="M92" s="126"/>
      <c r="N92" s="126"/>
      <c r="O92" s="126"/>
      <c r="P92" s="36"/>
      <c r="Q92" s="30"/>
      <c r="R92" s="229"/>
      <c r="S92" s="223" t="s">
        <v>309</v>
      </c>
      <c r="T92" s="231" t="s">
        <v>311</v>
      </c>
    </row>
    <row r="93" spans="1:21" x14ac:dyDescent="0.25">
      <c r="A93" s="332">
        <f t="shared" si="2"/>
        <v>87</v>
      </c>
      <c r="B93" s="136" t="s">
        <v>31</v>
      </c>
      <c r="C93" s="215" t="s">
        <v>103</v>
      </c>
      <c r="D93" s="240">
        <v>20000</v>
      </c>
      <c r="E93" s="141">
        <v>24000</v>
      </c>
      <c r="F93" s="136">
        <v>606</v>
      </c>
      <c r="G93" s="136">
        <v>1005</v>
      </c>
      <c r="H93" s="136">
        <v>512811</v>
      </c>
      <c r="I93" s="136"/>
      <c r="J93" s="135"/>
      <c r="K93" s="136"/>
      <c r="L93" s="137"/>
      <c r="M93" s="137"/>
      <c r="N93" s="141"/>
      <c r="O93" s="141"/>
      <c r="P93" s="241"/>
      <c r="Q93" s="242"/>
      <c r="R93" s="243"/>
      <c r="S93" s="244" t="s">
        <v>309</v>
      </c>
      <c r="T93" s="245" t="s">
        <v>311</v>
      </c>
      <c r="U93" s="307"/>
    </row>
    <row r="94" spans="1:21" ht="32.25" thickBot="1" x14ac:dyDescent="0.3">
      <c r="A94" s="332">
        <f t="shared" si="2"/>
        <v>88</v>
      </c>
      <c r="B94" s="250" t="s">
        <v>14</v>
      </c>
      <c r="C94" s="234" t="s">
        <v>90</v>
      </c>
      <c r="D94" s="235">
        <v>300000</v>
      </c>
      <c r="E94" s="235">
        <v>360000</v>
      </c>
      <c r="F94" s="233">
        <v>606</v>
      </c>
      <c r="G94" s="233">
        <v>1005</v>
      </c>
      <c r="H94" s="233">
        <v>512921</v>
      </c>
      <c r="I94" s="246"/>
      <c r="J94" s="247"/>
      <c r="K94" s="246"/>
      <c r="L94" s="248"/>
      <c r="M94" s="248"/>
      <c r="N94" s="250"/>
      <c r="O94" s="251"/>
      <c r="P94" s="249"/>
      <c r="Q94" s="249"/>
      <c r="R94" s="249"/>
      <c r="S94" s="236" t="s">
        <v>309</v>
      </c>
      <c r="T94" s="237" t="s">
        <v>311</v>
      </c>
    </row>
    <row r="97" spans="1:20" x14ac:dyDescent="0.25">
      <c r="B97" s="412"/>
      <c r="C97" s="412"/>
      <c r="S97" s="413" t="s">
        <v>357</v>
      </c>
      <c r="T97" s="413"/>
    </row>
    <row r="98" spans="1:20" ht="12" customHeight="1" x14ac:dyDescent="0.25">
      <c r="F98" s="414"/>
      <c r="G98" s="414"/>
      <c r="S98" s="26" t="s">
        <v>358</v>
      </c>
      <c r="T98" s="26" t="s">
        <v>359</v>
      </c>
    </row>
    <row r="99" spans="1:20" ht="68.25" thickBot="1" x14ac:dyDescent="0.3">
      <c r="A99" s="284">
        <v>423432</v>
      </c>
      <c r="B99" s="285" t="s">
        <v>347</v>
      </c>
      <c r="C99" s="286" t="s">
        <v>371</v>
      </c>
      <c r="D99" s="285" t="s">
        <v>348</v>
      </c>
      <c r="E99" s="288">
        <v>1000000</v>
      </c>
      <c r="F99" s="300"/>
      <c r="G99" s="300"/>
      <c r="H99" s="368">
        <v>833333</v>
      </c>
      <c r="I99" s="369"/>
      <c r="J99" s="368">
        <v>1000000</v>
      </c>
      <c r="K99" s="369"/>
      <c r="L99" s="288"/>
      <c r="M99" s="301"/>
      <c r="N99" s="301"/>
      <c r="O99" s="415"/>
      <c r="P99" s="370"/>
      <c r="S99" s="308">
        <v>600000</v>
      </c>
      <c r="T99" s="308">
        <v>6174</v>
      </c>
    </row>
    <row r="100" spans="1:20" ht="113.25" thickBot="1" x14ac:dyDescent="0.3">
      <c r="A100" s="322">
        <v>426311</v>
      </c>
      <c r="B100" s="305" t="s">
        <v>337</v>
      </c>
      <c r="C100" s="275" t="s">
        <v>372</v>
      </c>
      <c r="D100" s="276" t="s">
        <v>311</v>
      </c>
      <c r="E100" s="306">
        <v>1015000</v>
      </c>
      <c r="F100" s="277"/>
      <c r="G100" s="278"/>
      <c r="H100" s="406">
        <v>922737.27</v>
      </c>
      <c r="I100" s="407"/>
      <c r="J100" s="408">
        <v>1015000</v>
      </c>
      <c r="K100" s="409"/>
      <c r="L100" s="279"/>
      <c r="M100" s="274" t="s">
        <v>338</v>
      </c>
      <c r="N100" s="333"/>
      <c r="O100" s="410" t="s">
        <v>339</v>
      </c>
      <c r="P100" s="411"/>
    </row>
    <row r="102" spans="1:20" ht="97.5" customHeight="1" x14ac:dyDescent="0.25">
      <c r="A102" s="326">
        <v>511321</v>
      </c>
      <c r="B102" s="327" t="s">
        <v>323</v>
      </c>
      <c r="C102" s="268" t="s">
        <v>372</v>
      </c>
      <c r="D102" s="268" t="s">
        <v>324</v>
      </c>
      <c r="E102" s="303">
        <v>1200000</v>
      </c>
      <c r="F102" s="269"/>
      <c r="G102" s="269"/>
      <c r="H102" s="404">
        <v>1000000</v>
      </c>
      <c r="I102" s="405"/>
      <c r="J102" s="371">
        <v>1200000</v>
      </c>
      <c r="K102" s="372"/>
      <c r="L102" s="269"/>
      <c r="M102" s="270" t="s">
        <v>325</v>
      </c>
      <c r="N102" s="267"/>
      <c r="O102" s="385" t="s">
        <v>334</v>
      </c>
      <c r="P102" s="386"/>
    </row>
    <row r="103" spans="1:20" ht="45" x14ac:dyDescent="0.25">
      <c r="A103" s="326">
        <v>511321</v>
      </c>
      <c r="B103" s="327" t="s">
        <v>326</v>
      </c>
      <c r="C103" s="267" t="s">
        <v>372</v>
      </c>
      <c r="D103" s="268" t="s">
        <v>311</v>
      </c>
      <c r="E103" s="303">
        <v>1200000</v>
      </c>
      <c r="F103" s="269"/>
      <c r="G103" s="269"/>
      <c r="H103" s="404">
        <v>1000000</v>
      </c>
      <c r="I103" s="405"/>
      <c r="J103" s="371">
        <v>1176000</v>
      </c>
      <c r="K103" s="372"/>
      <c r="L103" s="269"/>
      <c r="M103" s="267" t="s">
        <v>325</v>
      </c>
      <c r="N103" s="268"/>
      <c r="O103" s="385" t="s">
        <v>335</v>
      </c>
      <c r="P103" s="386"/>
    </row>
    <row r="104" spans="1:20" ht="56.25" x14ac:dyDescent="0.25">
      <c r="A104" s="326">
        <v>511321</v>
      </c>
      <c r="B104" s="327" t="s">
        <v>327</v>
      </c>
      <c r="C104" s="268" t="s">
        <v>372</v>
      </c>
      <c r="D104" s="268" t="s">
        <v>324</v>
      </c>
      <c r="E104" s="303">
        <v>823000</v>
      </c>
      <c r="F104" s="269"/>
      <c r="G104" s="269"/>
      <c r="H104" s="404">
        <v>685833.33</v>
      </c>
      <c r="I104" s="405"/>
      <c r="J104" s="371">
        <v>823000</v>
      </c>
      <c r="K104" s="372"/>
      <c r="L104" s="269"/>
      <c r="M104" s="267" t="s">
        <v>328</v>
      </c>
      <c r="N104" s="267"/>
      <c r="O104" s="402" t="s">
        <v>336</v>
      </c>
      <c r="P104" s="403"/>
    </row>
    <row r="107" spans="1:20" x14ac:dyDescent="0.25">
      <c r="A107" s="393">
        <v>421412</v>
      </c>
      <c r="B107" s="395" t="s">
        <v>329</v>
      </c>
      <c r="C107" s="266">
        <v>2018</v>
      </c>
      <c r="D107" s="396" t="s">
        <v>324</v>
      </c>
      <c r="E107" s="271">
        <v>1020000</v>
      </c>
      <c r="F107" s="271"/>
      <c r="G107" s="269"/>
      <c r="H107" s="398">
        <v>850000</v>
      </c>
      <c r="I107" s="399"/>
      <c r="J107" s="371">
        <v>1020000</v>
      </c>
      <c r="K107" s="372"/>
      <c r="L107" s="271">
        <v>1020000</v>
      </c>
      <c r="M107" s="268"/>
      <c r="N107" s="266" t="s">
        <v>330</v>
      </c>
      <c r="O107" s="385" t="s">
        <v>331</v>
      </c>
      <c r="P107" s="386"/>
    </row>
    <row r="108" spans="1:20" ht="87" customHeight="1" x14ac:dyDescent="0.25">
      <c r="A108" s="394"/>
      <c r="B108" s="378"/>
      <c r="C108" s="270" t="s">
        <v>372</v>
      </c>
      <c r="D108" s="397"/>
      <c r="E108" s="324">
        <v>180000</v>
      </c>
      <c r="F108" s="324">
        <v>1000000</v>
      </c>
      <c r="G108" s="272"/>
      <c r="H108" s="400">
        <v>983333.33</v>
      </c>
      <c r="I108" s="401"/>
      <c r="J108" s="371">
        <v>1180000</v>
      </c>
      <c r="K108" s="372"/>
      <c r="L108" s="271"/>
      <c r="M108" s="273" t="s">
        <v>332</v>
      </c>
      <c r="N108" s="266"/>
      <c r="O108" s="402" t="s">
        <v>333</v>
      </c>
      <c r="P108" s="403"/>
    </row>
    <row r="110" spans="1:20" ht="33.75" x14ac:dyDescent="0.25">
      <c r="A110" s="315">
        <v>423911</v>
      </c>
      <c r="B110" s="313" t="s">
        <v>349</v>
      </c>
      <c r="C110" s="285" t="s">
        <v>372</v>
      </c>
      <c r="D110" s="287" t="s">
        <v>324</v>
      </c>
      <c r="E110" s="288">
        <v>60000</v>
      </c>
      <c r="F110" s="288"/>
      <c r="G110" s="289"/>
      <c r="H110" s="368">
        <v>50000</v>
      </c>
      <c r="I110" s="369"/>
      <c r="J110" s="368">
        <v>600000</v>
      </c>
      <c r="K110" s="369"/>
      <c r="L110" s="288"/>
      <c r="M110" s="285"/>
      <c r="N110" s="285"/>
      <c r="O110" s="387"/>
      <c r="P110" s="388"/>
    </row>
    <row r="111" spans="1:20" ht="23.25" thickBot="1" x14ac:dyDescent="0.3">
      <c r="A111" s="316">
        <v>426919</v>
      </c>
      <c r="B111" s="314" t="s">
        <v>340</v>
      </c>
      <c r="C111" s="280" t="s">
        <v>372</v>
      </c>
      <c r="D111" s="281" t="s">
        <v>324</v>
      </c>
      <c r="E111" s="282">
        <v>120000</v>
      </c>
      <c r="F111" s="282"/>
      <c r="G111" s="283"/>
      <c r="H111" s="389">
        <v>100000</v>
      </c>
      <c r="I111" s="390"/>
      <c r="J111" s="389">
        <v>120000</v>
      </c>
      <c r="K111" s="390"/>
      <c r="L111" s="282"/>
      <c r="M111" s="280"/>
      <c r="N111" s="280"/>
      <c r="O111" s="391"/>
      <c r="P111" s="392"/>
    </row>
    <row r="112" spans="1:20" ht="64.5" customHeight="1" thickBot="1" x14ac:dyDescent="0.3"/>
    <row r="113" spans="1:20" x14ac:dyDescent="0.25">
      <c r="A113" s="375">
        <v>422231</v>
      </c>
      <c r="B113" s="377" t="s">
        <v>356</v>
      </c>
      <c r="C113" s="291">
        <v>2018</v>
      </c>
      <c r="D113" s="292" t="s">
        <v>342</v>
      </c>
      <c r="E113" s="293">
        <v>2856</v>
      </c>
      <c r="F113" s="293"/>
      <c r="G113" s="294"/>
      <c r="H113" s="379">
        <v>2856</v>
      </c>
      <c r="I113" s="380"/>
      <c r="J113" s="379">
        <v>2856</v>
      </c>
      <c r="K113" s="380"/>
      <c r="L113" s="295"/>
      <c r="M113" s="292"/>
      <c r="N113" s="291" t="s">
        <v>343</v>
      </c>
      <c r="O113" s="381" t="s">
        <v>331</v>
      </c>
      <c r="P113" s="382"/>
    </row>
    <row r="114" spans="1:20" x14ac:dyDescent="0.25">
      <c r="A114" s="376"/>
      <c r="B114" s="378"/>
      <c r="C114" s="266" t="s">
        <v>372</v>
      </c>
      <c r="D114" s="323" t="s">
        <v>344</v>
      </c>
      <c r="E114" s="304">
        <v>1200000</v>
      </c>
      <c r="F114" s="296">
        <v>1200000</v>
      </c>
      <c r="G114" s="297"/>
      <c r="H114" s="383">
        <v>2400000</v>
      </c>
      <c r="I114" s="384"/>
      <c r="J114" s="383">
        <v>2400000</v>
      </c>
      <c r="K114" s="384"/>
      <c r="L114" s="298"/>
      <c r="M114" s="299" t="s">
        <v>345</v>
      </c>
      <c r="N114" s="266"/>
      <c r="O114" s="385" t="s">
        <v>346</v>
      </c>
      <c r="P114" s="386"/>
    </row>
    <row r="115" spans="1:20" x14ac:dyDescent="0.25">
      <c r="T115" s="318" t="s">
        <v>365</v>
      </c>
    </row>
    <row r="116" spans="1:20" ht="33.75" x14ac:dyDescent="0.25">
      <c r="A116" s="302">
        <v>423911</v>
      </c>
      <c r="B116" s="290" t="s">
        <v>350</v>
      </c>
      <c r="C116" s="286" t="s">
        <v>371</v>
      </c>
      <c r="D116" s="286" t="s">
        <v>348</v>
      </c>
      <c r="E116" s="288">
        <v>3000000</v>
      </c>
      <c r="F116" s="288"/>
      <c r="G116" s="288"/>
      <c r="H116" s="368">
        <v>2500000</v>
      </c>
      <c r="I116" s="369"/>
      <c r="J116" s="368">
        <v>3000000</v>
      </c>
      <c r="K116" s="369"/>
      <c r="L116" s="288"/>
      <c r="M116" s="285" t="s">
        <v>351</v>
      </c>
      <c r="N116" s="286"/>
      <c r="O116" s="370" t="s">
        <v>352</v>
      </c>
      <c r="P116" s="370"/>
      <c r="Q116" s="26"/>
      <c r="R116" s="26"/>
      <c r="S116" s="26"/>
      <c r="T116" s="38">
        <v>1302095.5</v>
      </c>
    </row>
    <row r="118" spans="1:20" ht="56.25" x14ac:dyDescent="0.25">
      <c r="A118" s="317">
        <v>425119</v>
      </c>
      <c r="B118" s="315" t="s">
        <v>353</v>
      </c>
      <c r="C118" s="266" t="s">
        <v>372</v>
      </c>
      <c r="D118" s="270" t="s">
        <v>311</v>
      </c>
      <c r="E118" s="271">
        <v>1080000</v>
      </c>
      <c r="F118" s="271"/>
      <c r="G118" s="271"/>
      <c r="H118" s="371">
        <v>900000</v>
      </c>
      <c r="I118" s="372"/>
      <c r="J118" s="371">
        <v>1080000</v>
      </c>
      <c r="K118" s="372"/>
      <c r="L118" s="271"/>
      <c r="M118" s="270" t="s">
        <v>354</v>
      </c>
      <c r="N118" s="266"/>
      <c r="O118" s="373" t="s">
        <v>355</v>
      </c>
      <c r="P118" s="374"/>
    </row>
  </sheetData>
  <mergeCells count="75">
    <mergeCell ref="S4:T4"/>
    <mergeCell ref="B1:C1"/>
    <mergeCell ref="B2:N2"/>
    <mergeCell ref="A4:A5"/>
    <mergeCell ref="B4:B5"/>
    <mergeCell ref="C4:C5"/>
    <mergeCell ref="D4:E4"/>
    <mergeCell ref="F4:F5"/>
    <mergeCell ref="G4:G5"/>
    <mergeCell ref="H4:H5"/>
    <mergeCell ref="I4:I5"/>
    <mergeCell ref="J4:J5"/>
    <mergeCell ref="K4:K5"/>
    <mergeCell ref="L4:M4"/>
    <mergeCell ref="N4:O4"/>
    <mergeCell ref="Q4:Q5"/>
    <mergeCell ref="T8:T9"/>
    <mergeCell ref="A8:A9"/>
    <mergeCell ref="B8:B9"/>
    <mergeCell ref="C8:C9"/>
    <mergeCell ref="D8:D9"/>
    <mergeCell ref="E8:E9"/>
    <mergeCell ref="F8:F9"/>
    <mergeCell ref="G8:G9"/>
    <mergeCell ref="H8:H9"/>
    <mergeCell ref="N8:N9"/>
    <mergeCell ref="O8:O9"/>
    <mergeCell ref="S8:S9"/>
    <mergeCell ref="B97:C97"/>
    <mergeCell ref="S97:T97"/>
    <mergeCell ref="F98:G98"/>
    <mergeCell ref="H99:I99"/>
    <mergeCell ref="J99:K99"/>
    <mergeCell ref="O99:P99"/>
    <mergeCell ref="H100:I100"/>
    <mergeCell ref="J100:K100"/>
    <mergeCell ref="O100:P100"/>
    <mergeCell ref="H102:I102"/>
    <mergeCell ref="J102:K102"/>
    <mergeCell ref="O102:P102"/>
    <mergeCell ref="O107:P107"/>
    <mergeCell ref="H108:I108"/>
    <mergeCell ref="J108:K108"/>
    <mergeCell ref="O108:P108"/>
    <mergeCell ref="H103:I103"/>
    <mergeCell ref="J103:K103"/>
    <mergeCell ref="O103:P103"/>
    <mergeCell ref="H104:I104"/>
    <mergeCell ref="J104:K104"/>
    <mergeCell ref="O104:P104"/>
    <mergeCell ref="A107:A108"/>
    <mergeCell ref="B107:B108"/>
    <mergeCell ref="D107:D108"/>
    <mergeCell ref="H107:I107"/>
    <mergeCell ref="J107:K107"/>
    <mergeCell ref="H110:I110"/>
    <mergeCell ref="J110:K110"/>
    <mergeCell ref="O110:P110"/>
    <mergeCell ref="H111:I111"/>
    <mergeCell ref="J111:K111"/>
    <mergeCell ref="O111:P111"/>
    <mergeCell ref="A113:A114"/>
    <mergeCell ref="B113:B114"/>
    <mergeCell ref="H113:I113"/>
    <mergeCell ref="J113:K113"/>
    <mergeCell ref="O113:P113"/>
    <mergeCell ref="H114:I114"/>
    <mergeCell ref="J114:K114"/>
    <mergeCell ref="O114:P114"/>
    <mergeCell ref="H116:I116"/>
    <mergeCell ref="J116:K116"/>
    <mergeCell ref="O116:P116"/>
    <mergeCell ref="H118:I118"/>
    <mergeCell ref="J118:K118"/>
    <mergeCell ref="O118:P118"/>
  </mergeCells>
  <pageMargins left="0.7" right="0.7" top="0.75" bottom="0.75" header="0.3" footer="0.3"/>
  <pageSetup paperSize="9" scale="16" orientation="landscape" horizontalDpi="4294967294" verticalDpi="4294967294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tabSelected="1" zoomScaleNormal="100" workbookViewId="0">
      <selection activeCell="T7" sqref="T7"/>
    </sheetView>
  </sheetViews>
  <sheetFormatPr defaultRowHeight="15" x14ac:dyDescent="0.25"/>
  <cols>
    <col min="1" max="1" width="8.140625" style="4" customWidth="1"/>
    <col min="2" max="2" width="20.140625" style="4" customWidth="1"/>
    <col min="3" max="3" width="13.28515625" style="3" customWidth="1"/>
    <col min="4" max="4" width="13.28515625" style="6" customWidth="1"/>
    <col min="5" max="5" width="11.7109375" style="6" customWidth="1"/>
    <col min="6" max="6" width="10.42578125" style="4" customWidth="1"/>
    <col min="7" max="7" width="7.85546875" style="4" customWidth="1"/>
    <col min="8" max="8" width="14.85546875" style="2" hidden="1" customWidth="1"/>
    <col min="9" max="9" width="20" style="5" hidden="1" customWidth="1"/>
    <col min="10" max="10" width="14.7109375" style="2" hidden="1" customWidth="1"/>
    <col min="11" max="11" width="16.5703125" style="1" hidden="1" customWidth="1"/>
    <col min="12" max="12" width="6.28515625" style="1" hidden="1" customWidth="1"/>
    <col min="13" max="13" width="8.5703125" style="1" customWidth="1"/>
    <col min="14" max="14" width="32.28515625" customWidth="1"/>
  </cols>
  <sheetData>
    <row r="1" spans="1:18" x14ac:dyDescent="0.25">
      <c r="A1" s="444" t="s">
        <v>380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</row>
    <row r="2" spans="1:18" ht="45" customHeight="1" x14ac:dyDescent="0.25">
      <c r="A2" s="445" t="s">
        <v>381</v>
      </c>
      <c r="B2" s="446"/>
      <c r="C2" s="446"/>
      <c r="D2" s="446"/>
      <c r="E2" s="446"/>
      <c r="F2" s="446"/>
      <c r="G2" s="446"/>
      <c r="H2" s="446"/>
      <c r="I2" s="446"/>
      <c r="J2" s="446"/>
      <c r="K2" s="446"/>
      <c r="L2" s="446"/>
      <c r="M2" s="446"/>
      <c r="N2" s="446"/>
    </row>
    <row r="3" spans="1:18" ht="31.5" x14ac:dyDescent="0.25">
      <c r="A3" s="26"/>
      <c r="B3" s="26"/>
      <c r="C3" s="335" t="s">
        <v>377</v>
      </c>
      <c r="D3" s="335" t="s">
        <v>378</v>
      </c>
      <c r="E3" s="26"/>
      <c r="F3" s="26"/>
      <c r="G3" s="26"/>
      <c r="H3" s="26"/>
      <c r="I3" s="26"/>
      <c r="J3" s="19"/>
      <c r="K3" s="20"/>
      <c r="L3" s="20"/>
      <c r="M3" s="20"/>
      <c r="N3" s="26"/>
    </row>
    <row r="4" spans="1:18" ht="50.25" customHeight="1" x14ac:dyDescent="0.25">
      <c r="A4" s="343" t="s">
        <v>382</v>
      </c>
      <c r="B4" s="344" t="s">
        <v>383</v>
      </c>
      <c r="C4" s="345">
        <v>558333.32999999996</v>
      </c>
      <c r="D4" s="346">
        <v>670000</v>
      </c>
      <c r="E4" s="339">
        <v>606</v>
      </c>
      <c r="F4" s="339">
        <v>1005</v>
      </c>
      <c r="G4" s="339">
        <v>512222</v>
      </c>
      <c r="H4" s="347"/>
      <c r="I4" s="339"/>
      <c r="J4" s="348"/>
      <c r="K4" s="348"/>
      <c r="L4" s="349"/>
      <c r="M4" s="350" t="s">
        <v>379</v>
      </c>
      <c r="N4" s="351" t="s">
        <v>384</v>
      </c>
      <c r="O4" s="22"/>
    </row>
    <row r="5" spans="1:18" ht="56.25" x14ac:dyDescent="0.25">
      <c r="A5" s="363" t="s">
        <v>387</v>
      </c>
      <c r="B5" s="352" t="s">
        <v>386</v>
      </c>
      <c r="C5" s="353">
        <v>0</v>
      </c>
      <c r="D5" s="354">
        <v>0</v>
      </c>
      <c r="E5" s="39">
        <v>614</v>
      </c>
      <c r="F5" s="39">
        <v>1001</v>
      </c>
      <c r="G5" s="39">
        <v>515111</v>
      </c>
      <c r="H5" s="355"/>
      <c r="I5" s="338"/>
      <c r="J5" s="355"/>
      <c r="K5" s="30"/>
      <c r="L5" s="30"/>
      <c r="M5" s="39" t="s">
        <v>379</v>
      </c>
      <c r="N5" s="356" t="s">
        <v>388</v>
      </c>
    </row>
    <row r="6" spans="1:18" ht="45" x14ac:dyDescent="0.25">
      <c r="A6" s="361" t="s">
        <v>391</v>
      </c>
      <c r="B6" s="357" t="s">
        <v>389</v>
      </c>
      <c r="C6" s="353">
        <v>1200000</v>
      </c>
      <c r="D6" s="29">
        <v>1440000</v>
      </c>
      <c r="E6" s="39">
        <v>614</v>
      </c>
      <c r="F6" s="39">
        <v>1001</v>
      </c>
      <c r="G6" s="39">
        <v>423212</v>
      </c>
      <c r="H6" s="355"/>
      <c r="I6" s="338"/>
      <c r="J6" s="355"/>
      <c r="K6" s="30"/>
      <c r="L6" s="30"/>
      <c r="M6" s="39" t="s">
        <v>379</v>
      </c>
      <c r="N6" s="356" t="s">
        <v>390</v>
      </c>
    </row>
    <row r="7" spans="1:18" ht="84" x14ac:dyDescent="0.25">
      <c r="A7" s="341" t="s">
        <v>392</v>
      </c>
      <c r="B7" s="358" t="s">
        <v>406</v>
      </c>
      <c r="C7" s="353">
        <v>1400000</v>
      </c>
      <c r="D7" s="354">
        <v>1680000</v>
      </c>
      <c r="E7" s="39">
        <v>614</v>
      </c>
      <c r="F7" s="39">
        <v>1001</v>
      </c>
      <c r="G7" s="39">
        <v>423291</v>
      </c>
      <c r="H7" s="359"/>
      <c r="I7" s="335"/>
      <c r="J7" s="359"/>
      <c r="K7" s="360"/>
      <c r="L7" s="360"/>
      <c r="M7" s="39" t="s">
        <v>379</v>
      </c>
      <c r="N7" s="356" t="s">
        <v>393</v>
      </c>
    </row>
    <row r="8" spans="1:18" ht="29.25" customHeight="1" x14ac:dyDescent="0.25">
      <c r="A8" s="342" t="s">
        <v>394</v>
      </c>
      <c r="B8" s="362" t="s">
        <v>395</v>
      </c>
      <c r="C8" s="353">
        <v>0</v>
      </c>
      <c r="D8" s="354">
        <v>0</v>
      </c>
      <c r="E8" s="39">
        <v>614</v>
      </c>
      <c r="F8" s="39">
        <v>1001</v>
      </c>
      <c r="G8" s="39">
        <v>423291</v>
      </c>
      <c r="H8" s="355"/>
      <c r="I8" s="338"/>
      <c r="J8" s="355"/>
      <c r="K8" s="30"/>
      <c r="L8" s="30"/>
      <c r="M8" s="39" t="s">
        <v>379</v>
      </c>
      <c r="N8" s="338" t="s">
        <v>396</v>
      </c>
    </row>
    <row r="9" spans="1:18" ht="52.5" x14ac:dyDescent="0.25">
      <c r="A9" s="366" t="s">
        <v>398</v>
      </c>
      <c r="B9" s="365" t="s">
        <v>397</v>
      </c>
      <c r="C9" s="353">
        <v>1350000</v>
      </c>
      <c r="D9" s="354">
        <v>1620000</v>
      </c>
      <c r="E9" s="39">
        <v>614</v>
      </c>
      <c r="F9" s="39">
        <v>1001</v>
      </c>
      <c r="G9" s="39">
        <v>423291</v>
      </c>
      <c r="H9" s="355"/>
      <c r="I9" s="338"/>
      <c r="J9" s="355"/>
      <c r="K9" s="30"/>
      <c r="L9" s="30"/>
      <c r="M9" s="39" t="s">
        <v>379</v>
      </c>
      <c r="N9" s="338" t="s">
        <v>399</v>
      </c>
      <c r="R9" s="364"/>
    </row>
    <row r="10" spans="1:18" ht="63" x14ac:dyDescent="0.25">
      <c r="A10" s="367" t="s">
        <v>401</v>
      </c>
      <c r="B10" s="357" t="s">
        <v>400</v>
      </c>
      <c r="C10" s="353">
        <v>1200000</v>
      </c>
      <c r="D10" s="29">
        <v>1440000</v>
      </c>
      <c r="E10" s="39">
        <v>614</v>
      </c>
      <c r="F10" s="39">
        <v>1001</v>
      </c>
      <c r="G10" s="39">
        <v>423291</v>
      </c>
      <c r="H10" s="355"/>
      <c r="I10" s="338"/>
      <c r="J10" s="355"/>
      <c r="K10" s="30"/>
      <c r="L10" s="30"/>
      <c r="M10" s="39" t="s">
        <v>379</v>
      </c>
      <c r="N10" s="338" t="s">
        <v>402</v>
      </c>
    </row>
    <row r="11" spans="1:18" ht="42" x14ac:dyDescent="0.25">
      <c r="A11" s="363" t="s">
        <v>405</v>
      </c>
      <c r="B11" s="358" t="s">
        <v>403</v>
      </c>
      <c r="C11" s="353">
        <v>6480000</v>
      </c>
      <c r="D11" s="354">
        <v>7776000</v>
      </c>
      <c r="E11" s="39">
        <v>614</v>
      </c>
      <c r="F11" s="39">
        <v>1001</v>
      </c>
      <c r="G11" s="39">
        <v>423212</v>
      </c>
      <c r="H11" s="355"/>
      <c r="I11" s="338"/>
      <c r="J11" s="355"/>
      <c r="K11" s="30"/>
      <c r="L11" s="30"/>
      <c r="M11" s="39" t="s">
        <v>379</v>
      </c>
      <c r="N11" s="338" t="s">
        <v>404</v>
      </c>
    </row>
    <row r="12" spans="1:18" x14ac:dyDescent="0.25">
      <c r="A12" s="334"/>
      <c r="M12" s="337"/>
    </row>
    <row r="13" spans="1:18" x14ac:dyDescent="0.25">
      <c r="A13" s="334"/>
      <c r="M13" s="337"/>
    </row>
    <row r="14" spans="1:18" x14ac:dyDescent="0.25">
      <c r="A14" s="334"/>
    </row>
    <row r="15" spans="1:18" x14ac:dyDescent="0.25">
      <c r="A15" s="334"/>
      <c r="B15" s="340" t="s">
        <v>385</v>
      </c>
    </row>
    <row r="16" spans="1:18" x14ac:dyDescent="0.25">
      <c r="A16" s="334"/>
      <c r="C16" s="336"/>
    </row>
    <row r="17" spans="1:1" x14ac:dyDescent="0.25">
      <c r="A17" s="334"/>
    </row>
    <row r="18" spans="1:1" x14ac:dyDescent="0.25">
      <c r="A18" s="334"/>
    </row>
    <row r="19" spans="1:1" x14ac:dyDescent="0.25">
      <c r="A19" s="334"/>
    </row>
    <row r="20" spans="1:1" x14ac:dyDescent="0.25">
      <c r="A20" s="334"/>
    </row>
    <row r="21" spans="1:1" x14ac:dyDescent="0.25">
      <c r="A21" s="334"/>
    </row>
    <row r="22" spans="1:1" x14ac:dyDescent="0.25">
      <c r="A22" s="334"/>
    </row>
    <row r="23" spans="1:1" x14ac:dyDescent="0.25">
      <c r="A23" s="334"/>
    </row>
    <row r="24" spans="1:1" x14ac:dyDescent="0.25">
      <c r="A24" s="334"/>
    </row>
    <row r="25" spans="1:1" x14ac:dyDescent="0.25">
      <c r="A25" s="334"/>
    </row>
    <row r="26" spans="1:1" x14ac:dyDescent="0.25">
      <c r="A26" s="334"/>
    </row>
  </sheetData>
  <mergeCells count="2">
    <mergeCell ref="A1:N1"/>
    <mergeCell ref="A2:N2"/>
  </mergeCells>
  <dataValidations count="1">
    <dataValidation type="decimal" allowBlank="1" showInputMessage="1" showErrorMessage="1" sqref="C4">
      <formula1>1</formula1>
      <formula2>999999999999999000000</formula2>
    </dataValidation>
  </dataValidations>
  <pageMargins left="0.70866141732283472" right="0.70866141732283472" top="0.74803149606299213" bottom="0.74803149606299213" header="0.31496062992125984" footer="0.31496062992125984"/>
  <pageSetup paperSize="9" scale="8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23"/>
  <sheetViews>
    <sheetView zoomScaleNormal="100" workbookViewId="0">
      <selection activeCell="V31" sqref="V31"/>
    </sheetView>
  </sheetViews>
  <sheetFormatPr defaultRowHeight="15" x14ac:dyDescent="0.25"/>
  <cols>
    <col min="1" max="1" width="6" style="4" customWidth="1"/>
    <col min="2" max="2" width="8.5703125" style="4" customWidth="1"/>
    <col min="3" max="3" width="26.28515625" style="3" customWidth="1"/>
    <col min="4" max="4" width="12.42578125" style="6" customWidth="1"/>
    <col min="5" max="5" width="13" style="6" customWidth="1"/>
    <col min="6" max="6" width="10" style="4" customWidth="1"/>
    <col min="7" max="7" width="11.85546875" style="4" customWidth="1"/>
    <col min="8" max="8" width="9.85546875" style="4" customWidth="1"/>
    <col min="9" max="9" width="14.85546875" style="2" hidden="1" customWidth="1"/>
    <col min="10" max="10" width="20" style="5" hidden="1" customWidth="1"/>
    <col min="11" max="11" width="14.7109375" style="2" hidden="1" customWidth="1"/>
    <col min="12" max="12" width="16.5703125" style="1" hidden="1" customWidth="1"/>
    <col min="13" max="13" width="17.85546875" style="1" hidden="1" customWidth="1"/>
    <col min="14" max="14" width="15.85546875" style="4" customWidth="1"/>
    <col min="15" max="15" width="14.7109375" style="1" customWidth="1"/>
    <col min="16" max="16" width="1.7109375" hidden="1" customWidth="1"/>
    <col min="17" max="17" width="13" hidden="1" customWidth="1"/>
    <col min="18" max="18" width="18.85546875" hidden="1" customWidth="1"/>
    <col min="19" max="19" width="11.7109375" bestFit="1" customWidth="1"/>
  </cols>
  <sheetData>
    <row r="1" spans="1:19" x14ac:dyDescent="0.25">
      <c r="C1" s="24"/>
    </row>
    <row r="2" spans="1:19" ht="27" customHeight="1" x14ac:dyDescent="0.25">
      <c r="A2" s="8"/>
      <c r="B2" s="431" t="s">
        <v>306</v>
      </c>
      <c r="C2" s="431"/>
      <c r="D2" s="431"/>
      <c r="E2" s="431"/>
      <c r="F2" s="431"/>
      <c r="G2" s="431"/>
      <c r="H2" s="431"/>
      <c r="I2" s="431"/>
      <c r="J2" s="431"/>
      <c r="K2" s="431"/>
      <c r="L2" s="431"/>
      <c r="M2" s="431"/>
      <c r="N2" s="431"/>
      <c r="O2" s="10"/>
    </row>
    <row r="3" spans="1:19" ht="15.75" thickBot="1" x14ac:dyDescent="0.3">
      <c r="A3" s="11"/>
      <c r="B3" s="11"/>
      <c r="C3" s="12"/>
      <c r="D3" s="13"/>
      <c r="E3" s="13"/>
      <c r="F3" s="11"/>
      <c r="G3" s="11"/>
      <c r="H3" s="11"/>
      <c r="I3" s="14"/>
      <c r="J3" s="15"/>
      <c r="K3" s="14"/>
      <c r="L3" s="10"/>
      <c r="M3" s="10"/>
      <c r="N3" s="11"/>
      <c r="O3" s="10"/>
    </row>
    <row r="4" spans="1:19" ht="31.5" customHeight="1" x14ac:dyDescent="0.25">
      <c r="A4" s="432" t="s">
        <v>0</v>
      </c>
      <c r="B4" s="434" t="s">
        <v>1</v>
      </c>
      <c r="C4" s="434" t="s">
        <v>3</v>
      </c>
      <c r="D4" s="434" t="s">
        <v>307</v>
      </c>
      <c r="E4" s="437"/>
      <c r="F4" s="434" t="s">
        <v>4</v>
      </c>
      <c r="G4" s="434" t="s">
        <v>5</v>
      </c>
      <c r="H4" s="434" t="s">
        <v>6</v>
      </c>
      <c r="I4" s="434" t="s">
        <v>9</v>
      </c>
      <c r="J4" s="434" t="s">
        <v>12</v>
      </c>
      <c r="K4" s="434" t="s">
        <v>84</v>
      </c>
      <c r="L4" s="434" t="s">
        <v>83</v>
      </c>
      <c r="M4" s="434"/>
      <c r="N4" s="434" t="s">
        <v>307</v>
      </c>
      <c r="O4" s="441"/>
      <c r="P4" s="46"/>
      <c r="Q4" s="442" t="s">
        <v>87</v>
      </c>
      <c r="R4" s="203"/>
      <c r="S4" s="447" t="s">
        <v>308</v>
      </c>
    </row>
    <row r="5" spans="1:19" ht="21.75" customHeight="1" thickBot="1" x14ac:dyDescent="0.3">
      <c r="A5" s="453"/>
      <c r="B5" s="454"/>
      <c r="C5" s="455"/>
      <c r="D5" s="113" t="s">
        <v>7</v>
      </c>
      <c r="E5" s="113" t="s">
        <v>8</v>
      </c>
      <c r="F5" s="454"/>
      <c r="G5" s="454"/>
      <c r="H5" s="454"/>
      <c r="I5" s="456"/>
      <c r="J5" s="460"/>
      <c r="K5" s="448"/>
      <c r="L5" s="113" t="s">
        <v>7</v>
      </c>
      <c r="M5" s="113" t="s">
        <v>8</v>
      </c>
      <c r="N5" s="48" t="s">
        <v>7</v>
      </c>
      <c r="O5" s="113" t="s">
        <v>8</v>
      </c>
      <c r="P5" s="49"/>
      <c r="Q5" s="449"/>
      <c r="R5" s="204"/>
      <c r="S5" s="447"/>
    </row>
    <row r="6" spans="1:19" ht="21.75" customHeight="1" thickBot="1" x14ac:dyDescent="0.3">
      <c r="A6" s="450" t="s">
        <v>106</v>
      </c>
      <c r="B6" s="451"/>
      <c r="C6" s="451"/>
      <c r="D6" s="451"/>
      <c r="E6" s="451"/>
      <c r="F6" s="451"/>
      <c r="G6" s="451"/>
      <c r="H6" s="451"/>
      <c r="I6" s="451"/>
      <c r="J6" s="451"/>
      <c r="K6" s="451"/>
      <c r="L6" s="451"/>
      <c r="M6" s="451"/>
      <c r="N6" s="451"/>
      <c r="O6" s="451"/>
      <c r="P6" s="451"/>
      <c r="Q6" s="451"/>
      <c r="R6" s="452"/>
    </row>
    <row r="7" spans="1:19" ht="33.75" customHeight="1" x14ac:dyDescent="0.25">
      <c r="A7" s="64">
        <v>1</v>
      </c>
      <c r="B7" s="64" t="s">
        <v>10</v>
      </c>
      <c r="C7" s="65" t="s">
        <v>88</v>
      </c>
      <c r="D7" s="66">
        <v>70000</v>
      </c>
      <c r="E7" s="66">
        <v>84000</v>
      </c>
      <c r="F7" s="64">
        <v>606</v>
      </c>
      <c r="G7" s="64">
        <v>1005</v>
      </c>
      <c r="H7" s="64">
        <v>426911</v>
      </c>
      <c r="I7" s="67" t="s">
        <v>216</v>
      </c>
      <c r="J7" s="68" t="s">
        <v>218</v>
      </c>
      <c r="K7" s="69" t="s">
        <v>219</v>
      </c>
      <c r="L7" s="70">
        <v>17507.599999999999</v>
      </c>
      <c r="M7" s="70">
        <v>19433.36</v>
      </c>
      <c r="N7" s="66">
        <f>D7-L7</f>
        <v>52492.4</v>
      </c>
      <c r="O7" s="66">
        <f>E7-M7</f>
        <v>64566.64</v>
      </c>
      <c r="P7" s="35"/>
      <c r="Q7" s="71"/>
      <c r="R7" s="71"/>
    </row>
    <row r="8" spans="1:19" ht="31.5" x14ac:dyDescent="0.25">
      <c r="A8" s="67">
        <v>2</v>
      </c>
      <c r="B8" s="67" t="s">
        <v>13</v>
      </c>
      <c r="C8" s="72" t="s">
        <v>89</v>
      </c>
      <c r="D8" s="73">
        <v>60000</v>
      </c>
      <c r="E8" s="74">
        <v>72000</v>
      </c>
      <c r="F8" s="67">
        <v>606</v>
      </c>
      <c r="G8" s="67">
        <v>1005</v>
      </c>
      <c r="H8" s="67">
        <v>426911</v>
      </c>
      <c r="I8" s="67" t="s">
        <v>227</v>
      </c>
      <c r="J8" s="75" t="s">
        <v>207</v>
      </c>
      <c r="K8" s="67" t="s">
        <v>250</v>
      </c>
      <c r="L8" s="74">
        <v>50808.34</v>
      </c>
      <c r="M8" s="74">
        <v>60970</v>
      </c>
      <c r="N8" s="74">
        <f>D8-L8</f>
        <v>9191.6600000000035</v>
      </c>
      <c r="O8" s="74">
        <f>E8-M8</f>
        <v>11030</v>
      </c>
      <c r="P8" s="33"/>
      <c r="Q8" s="76"/>
      <c r="R8" s="76"/>
    </row>
    <row r="9" spans="1:19" ht="33.75" customHeight="1" x14ac:dyDescent="0.25">
      <c r="A9" s="123">
        <v>3</v>
      </c>
      <c r="B9" s="123" t="s">
        <v>14</v>
      </c>
      <c r="C9" s="124" t="s">
        <v>90</v>
      </c>
      <c r="D9" s="126">
        <v>300000</v>
      </c>
      <c r="E9" s="126">
        <v>360000</v>
      </c>
      <c r="F9" s="123">
        <v>606</v>
      </c>
      <c r="G9" s="123">
        <v>1005</v>
      </c>
      <c r="H9" s="123">
        <v>512921</v>
      </c>
      <c r="I9" s="123"/>
      <c r="J9" s="127"/>
      <c r="K9" s="123"/>
      <c r="L9" s="126"/>
      <c r="M9" s="126"/>
      <c r="N9" s="126"/>
      <c r="O9" s="126"/>
      <c r="P9" s="33"/>
      <c r="Q9" s="26"/>
      <c r="R9" s="26"/>
    </row>
    <row r="10" spans="1:19" ht="26.25" customHeight="1" x14ac:dyDescent="0.25">
      <c r="A10" s="123">
        <v>4</v>
      </c>
      <c r="B10" s="123" t="s">
        <v>15</v>
      </c>
      <c r="C10" s="124" t="s">
        <v>251</v>
      </c>
      <c r="D10" s="126">
        <v>416667</v>
      </c>
      <c r="E10" s="126">
        <v>500000</v>
      </c>
      <c r="F10" s="123">
        <v>606</v>
      </c>
      <c r="G10" s="123">
        <v>1005</v>
      </c>
      <c r="H10" s="123">
        <v>426913</v>
      </c>
      <c r="I10" s="123"/>
      <c r="J10" s="127"/>
      <c r="K10" s="123"/>
      <c r="L10" s="126"/>
      <c r="M10" s="126"/>
      <c r="N10" s="126"/>
      <c r="O10" s="126"/>
      <c r="P10" s="34"/>
      <c r="Q10" s="26"/>
      <c r="R10" s="26"/>
    </row>
    <row r="11" spans="1:19" ht="25.5" customHeight="1" x14ac:dyDescent="0.25">
      <c r="A11" s="123">
        <v>5</v>
      </c>
      <c r="B11" s="128" t="s">
        <v>16</v>
      </c>
      <c r="C11" s="124" t="s">
        <v>91</v>
      </c>
      <c r="D11" s="126">
        <v>83333</v>
      </c>
      <c r="E11" s="126">
        <v>100000</v>
      </c>
      <c r="F11" s="123">
        <v>606</v>
      </c>
      <c r="G11" s="123">
        <v>1005</v>
      </c>
      <c r="H11" s="123">
        <v>426919</v>
      </c>
      <c r="I11" s="123"/>
      <c r="J11" s="127"/>
      <c r="K11" s="123"/>
      <c r="L11" s="129"/>
      <c r="M11" s="129"/>
      <c r="N11" s="126"/>
      <c r="O11" s="126"/>
      <c r="P11" s="34"/>
      <c r="Q11" s="26"/>
      <c r="R11" s="26"/>
    </row>
    <row r="12" spans="1:19" ht="23.25" customHeight="1" x14ac:dyDescent="0.25">
      <c r="A12" s="123">
        <v>7</v>
      </c>
      <c r="B12" s="123" t="s">
        <v>17</v>
      </c>
      <c r="C12" s="124" t="s">
        <v>92</v>
      </c>
      <c r="D12" s="126">
        <v>400000</v>
      </c>
      <c r="E12" s="126">
        <v>480000</v>
      </c>
      <c r="F12" s="123">
        <v>606</v>
      </c>
      <c r="G12" s="123">
        <v>1005</v>
      </c>
      <c r="H12" s="123">
        <v>426913</v>
      </c>
      <c r="I12" s="123"/>
      <c r="J12" s="127"/>
      <c r="K12" s="123"/>
      <c r="L12" s="129"/>
      <c r="M12" s="129"/>
      <c r="N12" s="126"/>
      <c r="O12" s="126"/>
      <c r="P12" s="34"/>
      <c r="Q12" s="26"/>
      <c r="R12" s="26"/>
    </row>
    <row r="13" spans="1:19" ht="29.25" customHeight="1" x14ac:dyDescent="0.25">
      <c r="A13" s="420">
        <v>8</v>
      </c>
      <c r="B13" s="420" t="s">
        <v>18</v>
      </c>
      <c r="C13" s="422" t="s">
        <v>302</v>
      </c>
      <c r="D13" s="424">
        <v>500000</v>
      </c>
      <c r="E13" s="424">
        <v>600000</v>
      </c>
      <c r="F13" s="420">
        <v>606</v>
      </c>
      <c r="G13" s="420">
        <v>1005</v>
      </c>
      <c r="H13" s="420">
        <v>426913</v>
      </c>
      <c r="I13" s="67" t="s">
        <v>165</v>
      </c>
      <c r="J13" s="75" t="s">
        <v>177</v>
      </c>
      <c r="K13" s="67" t="s">
        <v>171</v>
      </c>
      <c r="L13" s="77">
        <v>269700</v>
      </c>
      <c r="M13" s="77">
        <v>323640</v>
      </c>
      <c r="N13" s="424">
        <f>D13-L13-L14</f>
        <v>400</v>
      </c>
      <c r="O13" s="424">
        <f>E13-M13-M14</f>
        <v>480</v>
      </c>
      <c r="P13" s="34"/>
      <c r="Q13" s="76"/>
      <c r="R13" s="76"/>
    </row>
    <row r="14" spans="1:19" ht="24" customHeight="1" x14ac:dyDescent="0.25">
      <c r="A14" s="421"/>
      <c r="B14" s="421"/>
      <c r="C14" s="423"/>
      <c r="D14" s="425"/>
      <c r="E14" s="425"/>
      <c r="F14" s="421"/>
      <c r="G14" s="421"/>
      <c r="H14" s="421"/>
      <c r="I14" s="67" t="s">
        <v>195</v>
      </c>
      <c r="J14" s="75" t="s">
        <v>177</v>
      </c>
      <c r="K14" s="67" t="s">
        <v>206</v>
      </c>
      <c r="L14" s="77">
        <v>229900</v>
      </c>
      <c r="M14" s="77">
        <v>275880</v>
      </c>
      <c r="N14" s="426"/>
      <c r="O14" s="426"/>
      <c r="P14" s="34"/>
      <c r="Q14" s="76"/>
      <c r="R14" s="76"/>
    </row>
    <row r="15" spans="1:19" ht="24" customHeight="1" x14ac:dyDescent="0.25">
      <c r="A15" s="123">
        <v>9</v>
      </c>
      <c r="B15" s="123" t="s">
        <v>19</v>
      </c>
      <c r="C15" s="124" t="s">
        <v>93</v>
      </c>
      <c r="D15" s="125">
        <v>166667</v>
      </c>
      <c r="E15" s="126">
        <v>200000</v>
      </c>
      <c r="F15" s="123">
        <v>606</v>
      </c>
      <c r="G15" s="123">
        <v>1005</v>
      </c>
      <c r="H15" s="123">
        <v>426913</v>
      </c>
      <c r="I15" s="123"/>
      <c r="J15" s="127"/>
      <c r="K15" s="123"/>
      <c r="L15" s="129"/>
      <c r="M15" s="129"/>
      <c r="N15" s="126"/>
      <c r="O15" s="126"/>
      <c r="P15" s="34"/>
      <c r="Q15" s="26"/>
      <c r="R15" s="26"/>
    </row>
    <row r="16" spans="1:19" ht="24" customHeight="1" x14ac:dyDescent="0.25">
      <c r="A16" s="123">
        <v>10</v>
      </c>
      <c r="B16" s="123" t="s">
        <v>20</v>
      </c>
      <c r="C16" s="124" t="s">
        <v>94</v>
      </c>
      <c r="D16" s="126">
        <v>416667</v>
      </c>
      <c r="E16" s="126">
        <v>500000</v>
      </c>
      <c r="F16" s="123">
        <v>606</v>
      </c>
      <c r="G16" s="123">
        <v>1005</v>
      </c>
      <c r="H16" s="123">
        <v>512211</v>
      </c>
      <c r="I16" s="123"/>
      <c r="J16" s="127"/>
      <c r="K16" s="123"/>
      <c r="L16" s="126"/>
      <c r="M16" s="126"/>
      <c r="N16" s="126"/>
      <c r="O16" s="126"/>
      <c r="P16" s="34"/>
      <c r="Q16" s="26"/>
      <c r="R16" s="26"/>
    </row>
    <row r="17" spans="1:18" ht="20.25" customHeight="1" x14ac:dyDescent="0.25">
      <c r="A17" s="123">
        <v>11</v>
      </c>
      <c r="B17" s="123" t="s">
        <v>21</v>
      </c>
      <c r="C17" s="124" t="s">
        <v>95</v>
      </c>
      <c r="D17" s="126">
        <v>166667</v>
      </c>
      <c r="E17" s="126">
        <v>200000</v>
      </c>
      <c r="F17" s="123">
        <v>606</v>
      </c>
      <c r="G17" s="123">
        <v>1005</v>
      </c>
      <c r="H17" s="123">
        <v>512241</v>
      </c>
      <c r="I17" s="123"/>
      <c r="J17" s="127"/>
      <c r="K17" s="123"/>
      <c r="L17" s="123"/>
      <c r="M17" s="123"/>
      <c r="N17" s="126"/>
      <c r="O17" s="126"/>
      <c r="P17" s="34"/>
      <c r="Q17" s="26"/>
      <c r="R17" s="26"/>
    </row>
    <row r="18" spans="1:18" ht="22.5" customHeight="1" x14ac:dyDescent="0.25">
      <c r="A18" s="123">
        <v>12</v>
      </c>
      <c r="B18" s="123" t="s">
        <v>22</v>
      </c>
      <c r="C18" s="124" t="s">
        <v>96</v>
      </c>
      <c r="D18" s="126">
        <v>83333</v>
      </c>
      <c r="E18" s="126">
        <v>100000</v>
      </c>
      <c r="F18" s="123">
        <v>606</v>
      </c>
      <c r="G18" s="123">
        <v>1005</v>
      </c>
      <c r="H18" s="123">
        <v>512242</v>
      </c>
      <c r="I18" s="123"/>
      <c r="J18" s="127"/>
      <c r="K18" s="123"/>
      <c r="L18" s="126"/>
      <c r="M18" s="126"/>
      <c r="N18" s="126"/>
      <c r="O18" s="126"/>
      <c r="P18" s="34"/>
      <c r="Q18" s="26"/>
      <c r="R18" s="26"/>
    </row>
    <row r="19" spans="1:18" ht="21" customHeight="1" x14ac:dyDescent="0.25">
      <c r="A19" s="123">
        <v>13</v>
      </c>
      <c r="B19" s="123" t="s">
        <v>23</v>
      </c>
      <c r="C19" s="124" t="s">
        <v>97</v>
      </c>
      <c r="D19" s="126">
        <v>250000</v>
      </c>
      <c r="E19" s="126">
        <v>300000</v>
      </c>
      <c r="F19" s="123">
        <v>606</v>
      </c>
      <c r="G19" s="123">
        <v>1005</v>
      </c>
      <c r="H19" s="123">
        <v>512241</v>
      </c>
      <c r="I19" s="123"/>
      <c r="J19" s="127"/>
      <c r="K19" s="123"/>
      <c r="L19" s="126"/>
      <c r="M19" s="130"/>
      <c r="N19" s="126"/>
      <c r="O19" s="126"/>
      <c r="P19" s="33"/>
      <c r="Q19" s="26"/>
      <c r="R19" s="26"/>
    </row>
    <row r="20" spans="1:18" ht="21" customHeight="1" x14ac:dyDescent="0.25">
      <c r="A20" s="123">
        <v>14</v>
      </c>
      <c r="B20" s="123" t="s">
        <v>24</v>
      </c>
      <c r="C20" s="124" t="s">
        <v>11</v>
      </c>
      <c r="D20" s="126">
        <v>100000</v>
      </c>
      <c r="E20" s="126">
        <v>120000</v>
      </c>
      <c r="F20" s="123">
        <v>606</v>
      </c>
      <c r="G20" s="123">
        <v>1005</v>
      </c>
      <c r="H20" s="123">
        <v>426491</v>
      </c>
      <c r="I20" s="123"/>
      <c r="J20" s="127"/>
      <c r="K20" s="123"/>
      <c r="L20" s="126"/>
      <c r="M20" s="126"/>
      <c r="N20" s="126"/>
      <c r="O20" s="126"/>
      <c r="P20" s="34"/>
      <c r="Q20" s="26"/>
      <c r="R20" s="26"/>
    </row>
    <row r="21" spans="1:18" ht="21.75" customHeight="1" x14ac:dyDescent="0.25">
      <c r="A21" s="123">
        <v>15</v>
      </c>
      <c r="B21" s="123" t="s">
        <v>25</v>
      </c>
      <c r="C21" s="124" t="s">
        <v>98</v>
      </c>
      <c r="D21" s="126">
        <v>35000</v>
      </c>
      <c r="E21" s="126">
        <v>42000</v>
      </c>
      <c r="F21" s="123">
        <v>606</v>
      </c>
      <c r="G21" s="123">
        <v>1005</v>
      </c>
      <c r="H21" s="123">
        <v>426919</v>
      </c>
      <c r="I21" s="131"/>
      <c r="J21" s="127"/>
      <c r="K21" s="123"/>
      <c r="L21" s="126"/>
      <c r="M21" s="126"/>
      <c r="N21" s="126"/>
      <c r="O21" s="126"/>
      <c r="P21" s="34"/>
      <c r="Q21" s="26"/>
      <c r="R21" s="26"/>
    </row>
    <row r="22" spans="1:18" ht="22.5" customHeight="1" x14ac:dyDescent="0.25">
      <c r="A22" s="123">
        <v>16</v>
      </c>
      <c r="B22" s="123" t="s">
        <v>27</v>
      </c>
      <c r="C22" s="124" t="s">
        <v>99</v>
      </c>
      <c r="D22" s="125">
        <v>120000</v>
      </c>
      <c r="E22" s="126">
        <v>144000</v>
      </c>
      <c r="F22" s="123">
        <v>606</v>
      </c>
      <c r="G22" s="123">
        <v>1005</v>
      </c>
      <c r="H22" s="123">
        <v>512241</v>
      </c>
      <c r="I22" s="123"/>
      <c r="J22" s="127"/>
      <c r="K22" s="123"/>
      <c r="L22" s="126"/>
      <c r="M22" s="126"/>
      <c r="N22" s="126"/>
      <c r="O22" s="126"/>
      <c r="P22" s="33"/>
      <c r="Q22" s="26"/>
      <c r="R22" s="26"/>
    </row>
    <row r="23" spans="1:18" s="4" customFormat="1" ht="23.25" customHeight="1" x14ac:dyDescent="0.25">
      <c r="A23" s="123">
        <v>17</v>
      </c>
      <c r="B23" s="128" t="s">
        <v>28</v>
      </c>
      <c r="C23" s="124" t="s">
        <v>100</v>
      </c>
      <c r="D23" s="132">
        <v>200000</v>
      </c>
      <c r="E23" s="133">
        <v>240000</v>
      </c>
      <c r="F23" s="134">
        <v>606</v>
      </c>
      <c r="G23" s="123">
        <v>1005</v>
      </c>
      <c r="H23" s="123">
        <v>512811</v>
      </c>
      <c r="I23" s="123"/>
      <c r="J23" s="123"/>
      <c r="K23" s="123"/>
      <c r="L23" s="123"/>
      <c r="M23" s="123"/>
      <c r="N23" s="123"/>
      <c r="O23" s="123"/>
      <c r="P23" s="40"/>
      <c r="Q23" s="39"/>
      <c r="R23" s="39"/>
    </row>
    <row r="24" spans="1:18" ht="23.25" customHeight="1" x14ac:dyDescent="0.25">
      <c r="A24" s="123">
        <v>18</v>
      </c>
      <c r="B24" s="123" t="s">
        <v>29</v>
      </c>
      <c r="C24" s="124" t="s">
        <v>101</v>
      </c>
      <c r="D24" s="125">
        <v>33000</v>
      </c>
      <c r="E24" s="126">
        <v>39600</v>
      </c>
      <c r="F24" s="123">
        <v>606</v>
      </c>
      <c r="G24" s="123">
        <v>1005</v>
      </c>
      <c r="H24" s="123">
        <v>512811</v>
      </c>
      <c r="I24" s="123"/>
      <c r="J24" s="127"/>
      <c r="K24" s="123"/>
      <c r="L24" s="126"/>
      <c r="M24" s="126"/>
      <c r="N24" s="126"/>
      <c r="O24" s="126"/>
      <c r="P24" s="36"/>
      <c r="Q24" s="30"/>
      <c r="R24" s="30"/>
    </row>
    <row r="25" spans="1:18" ht="24.75" customHeight="1" x14ac:dyDescent="0.25">
      <c r="A25" s="123">
        <v>19</v>
      </c>
      <c r="B25" s="123" t="s">
        <v>30</v>
      </c>
      <c r="C25" s="124" t="s">
        <v>102</v>
      </c>
      <c r="D25" s="125">
        <v>367500</v>
      </c>
      <c r="E25" s="126">
        <v>441000</v>
      </c>
      <c r="F25" s="123">
        <v>606</v>
      </c>
      <c r="G25" s="123">
        <v>1005</v>
      </c>
      <c r="H25" s="123">
        <v>512811</v>
      </c>
      <c r="I25" s="123"/>
      <c r="J25" s="127"/>
      <c r="K25" s="123"/>
      <c r="L25" s="126"/>
      <c r="M25" s="126"/>
      <c r="N25" s="126"/>
      <c r="O25" s="126"/>
      <c r="P25" s="36"/>
      <c r="Q25" s="30"/>
      <c r="R25" s="30"/>
    </row>
    <row r="26" spans="1:18" s="7" customFormat="1" ht="21" customHeight="1" x14ac:dyDescent="0.25">
      <c r="A26" s="123">
        <v>20</v>
      </c>
      <c r="B26" s="123" t="s">
        <v>31</v>
      </c>
      <c r="C26" s="124" t="s">
        <v>103</v>
      </c>
      <c r="D26" s="125">
        <v>20000</v>
      </c>
      <c r="E26" s="126">
        <v>24000</v>
      </c>
      <c r="F26" s="123">
        <v>606</v>
      </c>
      <c r="G26" s="123">
        <v>1005</v>
      </c>
      <c r="H26" s="123">
        <v>512811</v>
      </c>
      <c r="I26" s="123"/>
      <c r="J26" s="135"/>
      <c r="K26" s="136"/>
      <c r="L26" s="137"/>
      <c r="M26" s="138"/>
      <c r="N26" s="126"/>
      <c r="O26" s="126"/>
      <c r="P26" s="34"/>
      <c r="Q26" s="27"/>
      <c r="R26" s="27"/>
    </row>
    <row r="27" spans="1:18" ht="20.25" customHeight="1" x14ac:dyDescent="0.25">
      <c r="A27" s="459">
        <v>21</v>
      </c>
      <c r="B27" s="420" t="s">
        <v>107</v>
      </c>
      <c r="C27" s="422" t="s">
        <v>80</v>
      </c>
      <c r="D27" s="424">
        <v>416666.67</v>
      </c>
      <c r="E27" s="424">
        <v>500000</v>
      </c>
      <c r="F27" s="420">
        <v>606</v>
      </c>
      <c r="G27" s="420">
        <v>1005</v>
      </c>
      <c r="H27" s="420">
        <v>421621</v>
      </c>
      <c r="I27" s="78" t="s">
        <v>256</v>
      </c>
      <c r="J27" s="79" t="s">
        <v>265</v>
      </c>
      <c r="K27" s="80" t="s">
        <v>264</v>
      </c>
      <c r="L27" s="80">
        <v>175605.05</v>
      </c>
      <c r="M27" s="81">
        <v>210714.08</v>
      </c>
      <c r="N27" s="424">
        <f>D27-L27-L28</f>
        <v>65463.669999999984</v>
      </c>
      <c r="O27" s="424">
        <f>E27-M27-M28</f>
        <v>78571.440000000031</v>
      </c>
      <c r="P27" s="34"/>
      <c r="Q27" s="76"/>
      <c r="R27" s="76"/>
    </row>
    <row r="28" spans="1:18" ht="20.25" customHeight="1" x14ac:dyDescent="0.25">
      <c r="A28" s="421"/>
      <c r="B28" s="421"/>
      <c r="C28" s="423"/>
      <c r="D28" s="425"/>
      <c r="E28" s="425"/>
      <c r="F28" s="421"/>
      <c r="G28" s="421"/>
      <c r="H28" s="421"/>
      <c r="I28" s="78" t="s">
        <v>266</v>
      </c>
      <c r="J28" s="79" t="s">
        <v>265</v>
      </c>
      <c r="K28" s="80" t="s">
        <v>269</v>
      </c>
      <c r="L28" s="80">
        <v>175597.95</v>
      </c>
      <c r="M28" s="81">
        <v>210714.48</v>
      </c>
      <c r="N28" s="426"/>
      <c r="O28" s="426"/>
      <c r="P28" s="34"/>
      <c r="Q28" s="76"/>
      <c r="R28" s="76"/>
    </row>
    <row r="29" spans="1:18" ht="25.5" customHeight="1" x14ac:dyDescent="0.25">
      <c r="A29" s="17">
        <v>22</v>
      </c>
      <c r="B29" s="17" t="s">
        <v>32</v>
      </c>
      <c r="C29" s="18" t="s">
        <v>108</v>
      </c>
      <c r="D29" s="16">
        <v>500000</v>
      </c>
      <c r="E29" s="16">
        <v>600000</v>
      </c>
      <c r="F29" s="17">
        <v>606</v>
      </c>
      <c r="G29" s="17">
        <v>1005</v>
      </c>
      <c r="H29" s="17">
        <v>421622</v>
      </c>
      <c r="I29" s="50"/>
      <c r="J29" s="97"/>
      <c r="K29" s="97"/>
      <c r="L29" s="98"/>
      <c r="M29" s="51"/>
      <c r="N29" s="41"/>
      <c r="O29" s="41"/>
      <c r="P29" s="33"/>
      <c r="Q29" s="26"/>
      <c r="R29" s="26"/>
    </row>
    <row r="30" spans="1:18" ht="26.25" customHeight="1" x14ac:dyDescent="0.25">
      <c r="A30" s="43">
        <v>23</v>
      </c>
      <c r="B30" s="17" t="s">
        <v>33</v>
      </c>
      <c r="C30" s="18" t="s">
        <v>109</v>
      </c>
      <c r="D30" s="16">
        <v>24000</v>
      </c>
      <c r="E30" s="16">
        <v>28800</v>
      </c>
      <c r="F30" s="17">
        <v>606</v>
      </c>
      <c r="G30" s="17">
        <v>1005</v>
      </c>
      <c r="H30" s="17">
        <v>423311</v>
      </c>
      <c r="I30" s="50"/>
      <c r="J30" s="98"/>
      <c r="K30" s="98"/>
      <c r="L30" s="98"/>
      <c r="M30" s="51"/>
      <c r="N30" s="41"/>
      <c r="O30" s="41"/>
      <c r="P30" s="33"/>
      <c r="Q30" s="26"/>
      <c r="R30" s="26"/>
    </row>
    <row r="31" spans="1:18" ht="27.75" customHeight="1" x14ac:dyDescent="0.25">
      <c r="A31" s="165">
        <v>24</v>
      </c>
      <c r="B31" s="165" t="s">
        <v>35</v>
      </c>
      <c r="C31" s="166" t="s">
        <v>45</v>
      </c>
      <c r="D31" s="167">
        <v>70000</v>
      </c>
      <c r="E31" s="167">
        <v>84000</v>
      </c>
      <c r="F31" s="165">
        <v>606</v>
      </c>
      <c r="G31" s="165">
        <v>1005</v>
      </c>
      <c r="H31" s="165">
        <v>423911</v>
      </c>
      <c r="I31" s="157" t="s">
        <v>294</v>
      </c>
      <c r="J31" s="158" t="s">
        <v>297</v>
      </c>
      <c r="K31" s="158" t="s">
        <v>301</v>
      </c>
      <c r="L31" s="159">
        <v>5425</v>
      </c>
      <c r="M31" s="160">
        <v>6510</v>
      </c>
      <c r="N31" s="167">
        <f>D31-L31</f>
        <v>64575</v>
      </c>
      <c r="O31" s="167">
        <f>E31-M31</f>
        <v>77490</v>
      </c>
      <c r="P31" s="33"/>
      <c r="Q31" s="162"/>
      <c r="R31" s="162"/>
    </row>
    <row r="32" spans="1:18" ht="28.5" customHeight="1" x14ac:dyDescent="0.25">
      <c r="A32" s="123">
        <v>25</v>
      </c>
      <c r="B32" s="123" t="s">
        <v>36</v>
      </c>
      <c r="C32" s="124" t="s">
        <v>111</v>
      </c>
      <c r="D32" s="126">
        <v>500000</v>
      </c>
      <c r="E32" s="126">
        <v>600000</v>
      </c>
      <c r="F32" s="123">
        <v>606</v>
      </c>
      <c r="G32" s="123">
        <v>1005</v>
      </c>
      <c r="H32" s="123">
        <v>423911</v>
      </c>
      <c r="I32" s="134"/>
      <c r="J32" s="142"/>
      <c r="K32" s="138"/>
      <c r="L32" s="138"/>
      <c r="M32" s="140"/>
      <c r="N32" s="126"/>
      <c r="O32" s="126"/>
      <c r="P32" s="34"/>
      <c r="Q32" s="26"/>
      <c r="R32" s="26"/>
    </row>
    <row r="33" spans="1:18" ht="32.25" customHeight="1" x14ac:dyDescent="0.25">
      <c r="A33" s="155">
        <v>26</v>
      </c>
      <c r="B33" s="155" t="s">
        <v>37</v>
      </c>
      <c r="C33" s="161" t="s">
        <v>48</v>
      </c>
      <c r="D33" s="156">
        <v>500000</v>
      </c>
      <c r="E33" s="156">
        <v>600000</v>
      </c>
      <c r="F33" s="155">
        <v>606</v>
      </c>
      <c r="G33" s="155">
        <v>1005</v>
      </c>
      <c r="H33" s="155">
        <v>423911</v>
      </c>
      <c r="I33" s="157" t="s">
        <v>272</v>
      </c>
      <c r="J33" s="158" t="s">
        <v>283</v>
      </c>
      <c r="K33" s="158" t="s">
        <v>282</v>
      </c>
      <c r="L33" s="159">
        <v>99000</v>
      </c>
      <c r="M33" s="160">
        <v>99000</v>
      </c>
      <c r="N33" s="156">
        <f>D33-L33</f>
        <v>401000</v>
      </c>
      <c r="O33" s="156">
        <f>E33-M33</f>
        <v>501000</v>
      </c>
      <c r="P33" s="34"/>
      <c r="Q33" s="162"/>
      <c r="R33" s="162"/>
    </row>
    <row r="34" spans="1:18" ht="20.25" customHeight="1" x14ac:dyDescent="0.25">
      <c r="A34" s="123">
        <v>27</v>
      </c>
      <c r="B34" s="136" t="s">
        <v>112</v>
      </c>
      <c r="C34" s="144" t="s">
        <v>113</v>
      </c>
      <c r="D34" s="141">
        <v>500000</v>
      </c>
      <c r="E34" s="141">
        <v>600000</v>
      </c>
      <c r="F34" s="136">
        <v>606</v>
      </c>
      <c r="G34" s="136">
        <v>1005</v>
      </c>
      <c r="H34" s="136">
        <v>423911</v>
      </c>
      <c r="I34" s="134"/>
      <c r="J34" s="142"/>
      <c r="K34" s="139"/>
      <c r="L34" s="138"/>
      <c r="M34" s="140"/>
      <c r="N34" s="141"/>
      <c r="O34" s="141"/>
      <c r="P34" s="33"/>
      <c r="Q34" s="26"/>
      <c r="R34" s="26"/>
    </row>
    <row r="35" spans="1:18" ht="22.5" customHeight="1" x14ac:dyDescent="0.25">
      <c r="A35" s="123">
        <v>28</v>
      </c>
      <c r="B35" s="123" t="s">
        <v>39</v>
      </c>
      <c r="C35" s="124" t="s">
        <v>51</v>
      </c>
      <c r="D35" s="126">
        <v>10000</v>
      </c>
      <c r="E35" s="126">
        <v>12000</v>
      </c>
      <c r="F35" s="123">
        <v>606</v>
      </c>
      <c r="G35" s="123">
        <v>1005</v>
      </c>
      <c r="H35" s="123">
        <v>423911</v>
      </c>
      <c r="I35" s="134"/>
      <c r="J35" s="142"/>
      <c r="K35" s="145"/>
      <c r="L35" s="138"/>
      <c r="M35" s="140"/>
      <c r="N35" s="126"/>
      <c r="O35" s="126"/>
      <c r="P35" s="34"/>
      <c r="Q35" s="26"/>
      <c r="R35" s="26"/>
    </row>
    <row r="36" spans="1:18" ht="24" customHeight="1" x14ac:dyDescent="0.25">
      <c r="A36" s="155">
        <v>29</v>
      </c>
      <c r="B36" s="155" t="s">
        <v>146</v>
      </c>
      <c r="C36" s="163" t="s">
        <v>147</v>
      </c>
      <c r="D36" s="156">
        <v>300000</v>
      </c>
      <c r="E36" s="156">
        <v>360000</v>
      </c>
      <c r="F36" s="155">
        <v>606</v>
      </c>
      <c r="G36" s="155">
        <v>1005</v>
      </c>
      <c r="H36" s="155">
        <v>425117</v>
      </c>
      <c r="I36" s="157" t="s">
        <v>271</v>
      </c>
      <c r="J36" s="158" t="s">
        <v>292</v>
      </c>
      <c r="K36" s="164" t="s">
        <v>291</v>
      </c>
      <c r="L36" s="159">
        <v>75350</v>
      </c>
      <c r="M36" s="160">
        <v>90420</v>
      </c>
      <c r="N36" s="156">
        <f>D36-L36</f>
        <v>224650</v>
      </c>
      <c r="O36" s="156">
        <f>E36-M36</f>
        <v>269580</v>
      </c>
      <c r="P36" s="34"/>
      <c r="Q36" s="162"/>
      <c r="R36" s="162"/>
    </row>
    <row r="37" spans="1:18" ht="25.5" customHeight="1" x14ac:dyDescent="0.25">
      <c r="A37" s="67">
        <v>30</v>
      </c>
      <c r="B37" s="67" t="s">
        <v>42</v>
      </c>
      <c r="C37" s="72" t="s">
        <v>38</v>
      </c>
      <c r="D37" s="74">
        <v>21083</v>
      </c>
      <c r="E37" s="74">
        <v>25300</v>
      </c>
      <c r="F37" s="67">
        <v>606</v>
      </c>
      <c r="G37" s="67">
        <v>1005</v>
      </c>
      <c r="H37" s="67">
        <v>423612</v>
      </c>
      <c r="I37" s="78" t="s">
        <v>239</v>
      </c>
      <c r="J37" s="79" t="s">
        <v>240</v>
      </c>
      <c r="K37" s="82" t="s">
        <v>246</v>
      </c>
      <c r="L37" s="80">
        <v>20000</v>
      </c>
      <c r="M37" s="81">
        <v>20000</v>
      </c>
      <c r="N37" s="74">
        <f>D37-L37</f>
        <v>1083</v>
      </c>
      <c r="O37" s="74">
        <f>E37-M37</f>
        <v>5300</v>
      </c>
      <c r="P37" s="34"/>
      <c r="Q37" s="76"/>
      <c r="R37" s="76"/>
    </row>
    <row r="38" spans="1:18" ht="25.5" customHeight="1" x14ac:dyDescent="0.25">
      <c r="A38" s="123">
        <v>31</v>
      </c>
      <c r="B38" s="123" t="s">
        <v>43</v>
      </c>
      <c r="C38" s="124" t="s">
        <v>114</v>
      </c>
      <c r="D38" s="126">
        <v>500000</v>
      </c>
      <c r="E38" s="126">
        <v>600000</v>
      </c>
      <c r="F38" s="123">
        <v>606</v>
      </c>
      <c r="G38" s="123">
        <v>1005</v>
      </c>
      <c r="H38" s="123">
        <v>425112</v>
      </c>
      <c r="I38" s="134"/>
      <c r="J38" s="142"/>
      <c r="K38" s="145"/>
      <c r="L38" s="138"/>
      <c r="M38" s="146"/>
      <c r="N38" s="126"/>
      <c r="O38" s="126"/>
      <c r="P38" s="34"/>
      <c r="Q38" s="26"/>
      <c r="R38" s="26"/>
    </row>
    <row r="39" spans="1:18" ht="27" customHeight="1" x14ac:dyDescent="0.25">
      <c r="A39" s="123">
        <v>32</v>
      </c>
      <c r="B39" s="123" t="s">
        <v>115</v>
      </c>
      <c r="C39" s="124" t="s">
        <v>41</v>
      </c>
      <c r="D39" s="126">
        <v>500000</v>
      </c>
      <c r="E39" s="126">
        <v>600000</v>
      </c>
      <c r="F39" s="123">
        <v>606</v>
      </c>
      <c r="G39" s="123">
        <v>1005</v>
      </c>
      <c r="H39" s="123">
        <v>423621</v>
      </c>
      <c r="I39" s="134"/>
      <c r="J39" s="142"/>
      <c r="K39" s="145"/>
      <c r="L39" s="138"/>
      <c r="M39" s="146"/>
      <c r="N39" s="126"/>
      <c r="O39" s="126"/>
      <c r="P39" s="34"/>
      <c r="Q39" s="26"/>
      <c r="R39" s="26"/>
    </row>
    <row r="40" spans="1:18" ht="24" customHeight="1" x14ac:dyDescent="0.25">
      <c r="A40" s="420">
        <v>33</v>
      </c>
      <c r="B40" s="420" t="s">
        <v>46</v>
      </c>
      <c r="C40" s="422" t="s">
        <v>230</v>
      </c>
      <c r="D40" s="424">
        <v>75000</v>
      </c>
      <c r="E40" s="424">
        <v>90000</v>
      </c>
      <c r="F40" s="420">
        <v>606</v>
      </c>
      <c r="G40" s="420">
        <v>1005</v>
      </c>
      <c r="H40" s="420">
        <v>425291</v>
      </c>
      <c r="I40" s="78" t="s">
        <v>185</v>
      </c>
      <c r="J40" s="79" t="s">
        <v>201</v>
      </c>
      <c r="K40" s="82" t="s">
        <v>198</v>
      </c>
      <c r="L40" s="80">
        <v>5700</v>
      </c>
      <c r="M40" s="81">
        <v>6840</v>
      </c>
      <c r="N40" s="424">
        <f>D40-L40-L41</f>
        <v>17856</v>
      </c>
      <c r="O40" s="424">
        <f>E40-M40-M41</f>
        <v>21427.199999999997</v>
      </c>
      <c r="P40" s="34"/>
      <c r="Q40" s="76"/>
      <c r="R40" s="76"/>
    </row>
    <row r="41" spans="1:18" ht="21.75" customHeight="1" x14ac:dyDescent="0.25">
      <c r="A41" s="421"/>
      <c r="B41" s="421"/>
      <c r="C41" s="423"/>
      <c r="D41" s="425"/>
      <c r="E41" s="425"/>
      <c r="F41" s="421"/>
      <c r="G41" s="421"/>
      <c r="H41" s="421"/>
      <c r="I41" s="78" t="s">
        <v>248</v>
      </c>
      <c r="J41" s="79" t="s">
        <v>261</v>
      </c>
      <c r="K41" s="82" t="s">
        <v>262</v>
      </c>
      <c r="L41" s="80">
        <v>51444</v>
      </c>
      <c r="M41" s="81">
        <v>61732.800000000003</v>
      </c>
      <c r="N41" s="426"/>
      <c r="O41" s="426"/>
      <c r="P41" s="34"/>
      <c r="Q41" s="76"/>
      <c r="R41" s="76"/>
    </row>
    <row r="42" spans="1:18" ht="38.25" customHeight="1" x14ac:dyDescent="0.25">
      <c r="A42" s="155">
        <v>34</v>
      </c>
      <c r="B42" s="155" t="s">
        <v>47</v>
      </c>
      <c r="C42" s="163" t="s">
        <v>118</v>
      </c>
      <c r="D42" s="156">
        <v>150000</v>
      </c>
      <c r="E42" s="156">
        <v>180000</v>
      </c>
      <c r="F42" s="155">
        <v>606</v>
      </c>
      <c r="G42" s="155">
        <v>1005</v>
      </c>
      <c r="H42" s="155">
        <v>425227</v>
      </c>
      <c r="I42" s="157" t="s">
        <v>276</v>
      </c>
      <c r="J42" s="158" t="s">
        <v>285</v>
      </c>
      <c r="K42" s="159" t="s">
        <v>291</v>
      </c>
      <c r="L42" s="159">
        <v>142200</v>
      </c>
      <c r="M42" s="160">
        <v>170640</v>
      </c>
      <c r="N42" s="156">
        <f>D42-L42</f>
        <v>7800</v>
      </c>
      <c r="O42" s="156">
        <f>E42-M42</f>
        <v>9360</v>
      </c>
      <c r="P42" s="33"/>
      <c r="Q42" s="162"/>
      <c r="R42" s="162"/>
    </row>
    <row r="43" spans="1:18" ht="23.25" customHeight="1" x14ac:dyDescent="0.25">
      <c r="A43" s="123">
        <v>35</v>
      </c>
      <c r="B43" s="123" t="s">
        <v>49</v>
      </c>
      <c r="C43" s="124" t="s">
        <v>81</v>
      </c>
      <c r="D43" s="126">
        <v>150000</v>
      </c>
      <c r="E43" s="126">
        <v>180000</v>
      </c>
      <c r="F43" s="123">
        <v>606</v>
      </c>
      <c r="G43" s="123">
        <v>1005</v>
      </c>
      <c r="H43" s="123">
        <v>425291</v>
      </c>
      <c r="I43" s="134"/>
      <c r="J43" s="142"/>
      <c r="K43" s="138"/>
      <c r="L43" s="138"/>
      <c r="M43" s="140"/>
      <c r="N43" s="126"/>
      <c r="O43" s="126"/>
      <c r="P43" s="33"/>
      <c r="Q43" s="38"/>
      <c r="R43" s="38"/>
    </row>
    <row r="44" spans="1:18" ht="20.25" customHeight="1" x14ac:dyDescent="0.25">
      <c r="A44" s="123">
        <v>36</v>
      </c>
      <c r="B44" s="123" t="s">
        <v>50</v>
      </c>
      <c r="C44" s="124" t="s">
        <v>82</v>
      </c>
      <c r="D44" s="126">
        <v>500000</v>
      </c>
      <c r="E44" s="126">
        <v>600000</v>
      </c>
      <c r="F44" s="123">
        <v>606</v>
      </c>
      <c r="G44" s="123">
        <v>1005</v>
      </c>
      <c r="H44" s="123">
        <v>425221</v>
      </c>
      <c r="I44" s="134"/>
      <c r="J44" s="142"/>
      <c r="K44" s="138"/>
      <c r="L44" s="138"/>
      <c r="M44" s="140"/>
      <c r="N44" s="126"/>
      <c r="O44" s="126"/>
      <c r="P44" s="34"/>
      <c r="Q44" s="38"/>
      <c r="R44" s="38"/>
    </row>
    <row r="45" spans="1:18" ht="22.5" customHeight="1" x14ac:dyDescent="0.25">
      <c r="A45" s="67">
        <v>37</v>
      </c>
      <c r="B45" s="67" t="s">
        <v>52</v>
      </c>
      <c r="C45" s="72" t="s">
        <v>57</v>
      </c>
      <c r="D45" s="74">
        <v>50000</v>
      </c>
      <c r="E45" s="74">
        <v>60000</v>
      </c>
      <c r="F45" s="67">
        <v>606</v>
      </c>
      <c r="G45" s="67">
        <v>1005</v>
      </c>
      <c r="H45" s="67">
        <v>423911</v>
      </c>
      <c r="I45" s="78" t="s">
        <v>220</v>
      </c>
      <c r="J45" s="79" t="s">
        <v>228</v>
      </c>
      <c r="K45" s="82" t="s">
        <v>229</v>
      </c>
      <c r="L45" s="80">
        <v>42000</v>
      </c>
      <c r="M45" s="81">
        <v>42000</v>
      </c>
      <c r="N45" s="74">
        <f>D45-L45</f>
        <v>8000</v>
      </c>
      <c r="O45" s="74">
        <f>E45-M45</f>
        <v>18000</v>
      </c>
      <c r="P45" s="34"/>
      <c r="Q45" s="76"/>
      <c r="R45" s="76"/>
    </row>
    <row r="46" spans="1:18" ht="22.5" customHeight="1" x14ac:dyDescent="0.25">
      <c r="A46" s="123">
        <v>38</v>
      </c>
      <c r="B46" s="123" t="s">
        <v>54</v>
      </c>
      <c r="C46" s="124" t="s">
        <v>69</v>
      </c>
      <c r="D46" s="126">
        <v>33333</v>
      </c>
      <c r="E46" s="126">
        <v>40000</v>
      </c>
      <c r="F46" s="123">
        <v>606</v>
      </c>
      <c r="G46" s="123">
        <v>1005</v>
      </c>
      <c r="H46" s="123">
        <v>425212</v>
      </c>
      <c r="I46" s="134"/>
      <c r="J46" s="147"/>
      <c r="K46" s="138"/>
      <c r="L46" s="138"/>
      <c r="M46" s="140"/>
      <c r="N46" s="126"/>
      <c r="O46" s="126"/>
      <c r="P46" s="33"/>
      <c r="Q46" s="26"/>
      <c r="R46" s="26"/>
    </row>
    <row r="47" spans="1:18" ht="24" customHeight="1" x14ac:dyDescent="0.25">
      <c r="A47" s="67">
        <v>39</v>
      </c>
      <c r="B47" s="67" t="s">
        <v>55</v>
      </c>
      <c r="C47" s="72" t="s">
        <v>231</v>
      </c>
      <c r="D47" s="74">
        <v>100000</v>
      </c>
      <c r="E47" s="74">
        <v>120000</v>
      </c>
      <c r="F47" s="67">
        <v>606</v>
      </c>
      <c r="G47" s="67">
        <v>1005</v>
      </c>
      <c r="H47" s="67">
        <v>425225</v>
      </c>
      <c r="I47" s="67" t="s">
        <v>184</v>
      </c>
      <c r="J47" s="68" t="s">
        <v>202</v>
      </c>
      <c r="K47" s="69" t="s">
        <v>200</v>
      </c>
      <c r="L47" s="70">
        <v>16410</v>
      </c>
      <c r="M47" s="74">
        <v>19692</v>
      </c>
      <c r="N47" s="74">
        <f>D47-L47</f>
        <v>83590</v>
      </c>
      <c r="O47" s="74">
        <f>E47-M47</f>
        <v>100308</v>
      </c>
      <c r="P47" s="34"/>
      <c r="Q47" s="76"/>
      <c r="R47" s="76"/>
    </row>
    <row r="48" spans="1:18" ht="21.75" customHeight="1" x14ac:dyDescent="0.25">
      <c r="A48" s="420">
        <v>40</v>
      </c>
      <c r="B48" s="420" t="s">
        <v>119</v>
      </c>
      <c r="C48" s="422" t="s">
        <v>77</v>
      </c>
      <c r="D48" s="424">
        <v>449160</v>
      </c>
      <c r="E48" s="424">
        <v>538992</v>
      </c>
      <c r="F48" s="420">
        <v>606</v>
      </c>
      <c r="G48" s="420">
        <v>1005</v>
      </c>
      <c r="H48" s="420">
        <v>425225</v>
      </c>
      <c r="I48" s="83" t="s">
        <v>180</v>
      </c>
      <c r="J48" s="84" t="s">
        <v>187</v>
      </c>
      <c r="K48" s="85" t="s">
        <v>188</v>
      </c>
      <c r="L48" s="74">
        <v>129500</v>
      </c>
      <c r="M48" s="74">
        <f>L48*1.2</f>
        <v>155400</v>
      </c>
      <c r="N48" s="424">
        <f>D48-L48-L49-L50</f>
        <v>75940</v>
      </c>
      <c r="O48" s="424">
        <f>E48-M48-M49-M50</f>
        <v>91128</v>
      </c>
      <c r="P48" s="33"/>
      <c r="Q48" s="76"/>
      <c r="R48" s="76"/>
    </row>
    <row r="49" spans="1:18" ht="21.75" customHeight="1" x14ac:dyDescent="0.25">
      <c r="A49" s="457"/>
      <c r="B49" s="457"/>
      <c r="C49" s="464"/>
      <c r="D49" s="465"/>
      <c r="E49" s="465"/>
      <c r="F49" s="457"/>
      <c r="G49" s="457"/>
      <c r="H49" s="457"/>
      <c r="I49" s="83" t="s">
        <v>179</v>
      </c>
      <c r="J49" s="84" t="s">
        <v>191</v>
      </c>
      <c r="K49" s="85" t="s">
        <v>196</v>
      </c>
      <c r="L49" s="74">
        <v>8800</v>
      </c>
      <c r="M49" s="74">
        <v>10560</v>
      </c>
      <c r="N49" s="458"/>
      <c r="O49" s="458"/>
      <c r="P49" s="33"/>
      <c r="Q49" s="76"/>
      <c r="R49" s="76"/>
    </row>
    <row r="50" spans="1:18" ht="21.75" customHeight="1" x14ac:dyDescent="0.25">
      <c r="A50" s="421"/>
      <c r="B50" s="421"/>
      <c r="C50" s="423"/>
      <c r="D50" s="425"/>
      <c r="E50" s="425"/>
      <c r="F50" s="421"/>
      <c r="G50" s="421"/>
      <c r="H50" s="421"/>
      <c r="I50" s="83" t="s">
        <v>193</v>
      </c>
      <c r="J50" s="84" t="s">
        <v>199</v>
      </c>
      <c r="K50" s="85" t="s">
        <v>200</v>
      </c>
      <c r="L50" s="74">
        <v>234920</v>
      </c>
      <c r="M50" s="74">
        <v>281904</v>
      </c>
      <c r="N50" s="426"/>
      <c r="O50" s="426"/>
      <c r="P50" s="33"/>
      <c r="Q50" s="76"/>
      <c r="R50" s="76"/>
    </row>
    <row r="51" spans="1:18" ht="25.5" customHeight="1" x14ac:dyDescent="0.25">
      <c r="A51" s="155">
        <v>41</v>
      </c>
      <c r="B51" s="155" t="s">
        <v>56</v>
      </c>
      <c r="C51" s="163" t="s">
        <v>120</v>
      </c>
      <c r="D51" s="156">
        <v>500000</v>
      </c>
      <c r="E51" s="156">
        <v>600000</v>
      </c>
      <c r="F51" s="155">
        <v>606</v>
      </c>
      <c r="G51" s="155">
        <v>1005</v>
      </c>
      <c r="H51" s="155">
        <v>425227</v>
      </c>
      <c r="I51" s="155" t="s">
        <v>284</v>
      </c>
      <c r="J51" s="158" t="s">
        <v>285</v>
      </c>
      <c r="K51" s="155" t="s">
        <v>293</v>
      </c>
      <c r="L51" s="156">
        <v>495600</v>
      </c>
      <c r="M51" s="156">
        <v>594720</v>
      </c>
      <c r="N51" s="156">
        <f>D51-L51</f>
        <v>4400</v>
      </c>
      <c r="O51" s="156">
        <f>E51-M51</f>
        <v>5280</v>
      </c>
      <c r="P51" s="34"/>
      <c r="Q51" s="162"/>
      <c r="R51" s="162"/>
    </row>
    <row r="52" spans="1:18" ht="24.75" customHeight="1" x14ac:dyDescent="0.25">
      <c r="A52" s="123">
        <v>42</v>
      </c>
      <c r="B52" s="123" t="s">
        <v>58</v>
      </c>
      <c r="C52" s="124" t="s">
        <v>121</v>
      </c>
      <c r="D52" s="126">
        <v>50000</v>
      </c>
      <c r="E52" s="126">
        <v>60000</v>
      </c>
      <c r="F52" s="123">
        <v>606</v>
      </c>
      <c r="G52" s="123">
        <v>1005</v>
      </c>
      <c r="H52" s="123">
        <v>425291</v>
      </c>
      <c r="I52" s="148"/>
      <c r="J52" s="127"/>
      <c r="K52" s="123"/>
      <c r="L52" s="149"/>
      <c r="M52" s="150"/>
      <c r="N52" s="123"/>
      <c r="O52" s="150"/>
      <c r="P52" s="34"/>
      <c r="Q52" s="26"/>
      <c r="R52" s="26"/>
    </row>
    <row r="53" spans="1:18" ht="27" customHeight="1" x14ac:dyDescent="0.25">
      <c r="A53" s="67">
        <v>43</v>
      </c>
      <c r="B53" s="67" t="s">
        <v>59</v>
      </c>
      <c r="C53" s="72" t="s">
        <v>122</v>
      </c>
      <c r="D53" s="74">
        <v>100000</v>
      </c>
      <c r="E53" s="74">
        <v>120000</v>
      </c>
      <c r="F53" s="67">
        <v>606</v>
      </c>
      <c r="G53" s="67">
        <v>1005</v>
      </c>
      <c r="H53" s="67">
        <v>425291</v>
      </c>
      <c r="I53" s="67" t="s">
        <v>205</v>
      </c>
      <c r="J53" s="75" t="s">
        <v>207</v>
      </c>
      <c r="K53" s="67" t="s">
        <v>215</v>
      </c>
      <c r="L53" s="74">
        <v>21616.67</v>
      </c>
      <c r="M53" s="74">
        <v>25940</v>
      </c>
      <c r="N53" s="74">
        <f>D53-L53</f>
        <v>78383.33</v>
      </c>
      <c r="O53" s="74">
        <f>E53-M53</f>
        <v>94060</v>
      </c>
      <c r="P53" s="34"/>
      <c r="Q53" s="76"/>
      <c r="R53" s="76"/>
    </row>
    <row r="54" spans="1:18" ht="24.75" customHeight="1" x14ac:dyDescent="0.25">
      <c r="A54" s="123">
        <v>44</v>
      </c>
      <c r="B54" s="123" t="s">
        <v>60</v>
      </c>
      <c r="C54" s="124" t="s">
        <v>63</v>
      </c>
      <c r="D54" s="126">
        <v>364633</v>
      </c>
      <c r="E54" s="126">
        <v>437560</v>
      </c>
      <c r="F54" s="123">
        <v>606</v>
      </c>
      <c r="G54" s="123">
        <v>1005</v>
      </c>
      <c r="H54" s="123">
        <v>423911</v>
      </c>
      <c r="I54" s="123"/>
      <c r="J54" s="127"/>
      <c r="K54" s="123"/>
      <c r="L54" s="126"/>
      <c r="M54" s="126"/>
      <c r="N54" s="126"/>
      <c r="O54" s="126"/>
      <c r="P54" s="34"/>
      <c r="Q54" s="26"/>
      <c r="R54" s="26"/>
    </row>
    <row r="55" spans="1:18" ht="33" customHeight="1" x14ac:dyDescent="0.25">
      <c r="A55" s="123">
        <v>45</v>
      </c>
      <c r="B55" s="123" t="s">
        <v>123</v>
      </c>
      <c r="C55" s="124" t="s">
        <v>124</v>
      </c>
      <c r="D55" s="125">
        <v>500000</v>
      </c>
      <c r="E55" s="126">
        <v>600000</v>
      </c>
      <c r="F55" s="123">
        <v>606</v>
      </c>
      <c r="G55" s="123">
        <v>1005</v>
      </c>
      <c r="H55" s="123">
        <v>423911</v>
      </c>
      <c r="I55" s="123"/>
      <c r="J55" s="127"/>
      <c r="K55" s="151"/>
      <c r="L55" s="152"/>
      <c r="M55" s="152"/>
      <c r="N55" s="126"/>
      <c r="O55" s="126"/>
      <c r="P55" s="34"/>
      <c r="Q55" s="26"/>
      <c r="R55" s="26"/>
    </row>
    <row r="56" spans="1:18" ht="57.75" customHeight="1" x14ac:dyDescent="0.25">
      <c r="A56" s="165">
        <v>46</v>
      </c>
      <c r="B56" s="165" t="s">
        <v>62</v>
      </c>
      <c r="C56" s="166" t="s">
        <v>126</v>
      </c>
      <c r="D56" s="167">
        <v>250000</v>
      </c>
      <c r="E56" s="167">
        <v>300000</v>
      </c>
      <c r="F56" s="165">
        <v>606</v>
      </c>
      <c r="G56" s="165">
        <v>1005</v>
      </c>
      <c r="H56" s="165">
        <v>423311</v>
      </c>
      <c r="I56" s="155" t="s">
        <v>277</v>
      </c>
      <c r="J56" s="168" t="s">
        <v>298</v>
      </c>
      <c r="K56" s="155" t="s">
        <v>300</v>
      </c>
      <c r="L56" s="156">
        <v>224200</v>
      </c>
      <c r="M56" s="156">
        <v>224200</v>
      </c>
      <c r="N56" s="167">
        <f>D56-L56</f>
        <v>25800</v>
      </c>
      <c r="O56" s="167">
        <f>E56-M56</f>
        <v>75800</v>
      </c>
      <c r="P56" s="33"/>
      <c r="Q56" s="162"/>
      <c r="R56" s="162"/>
    </row>
    <row r="57" spans="1:18" ht="23.25" customHeight="1" x14ac:dyDescent="0.25">
      <c r="A57" s="136">
        <v>47</v>
      </c>
      <c r="B57" s="136" t="s">
        <v>64</v>
      </c>
      <c r="C57" s="124" t="s">
        <v>127</v>
      </c>
      <c r="D57" s="141">
        <v>266667</v>
      </c>
      <c r="E57" s="141">
        <v>320000</v>
      </c>
      <c r="F57" s="136">
        <v>606</v>
      </c>
      <c r="G57" s="136">
        <v>1005</v>
      </c>
      <c r="H57" s="136">
        <v>423911</v>
      </c>
      <c r="I57" s="123"/>
      <c r="J57" s="153"/>
      <c r="K57" s="153"/>
      <c r="L57" s="153"/>
      <c r="M57" s="153"/>
      <c r="N57" s="153"/>
      <c r="O57" s="153"/>
      <c r="P57" s="34"/>
      <c r="Q57" s="26"/>
      <c r="R57" s="26"/>
    </row>
    <row r="58" spans="1:18" ht="24" customHeight="1" x14ac:dyDescent="0.25">
      <c r="A58" s="123">
        <v>48</v>
      </c>
      <c r="B58" s="123" t="s">
        <v>65</v>
      </c>
      <c r="C58" s="124" t="s">
        <v>128</v>
      </c>
      <c r="D58" s="126">
        <v>158333</v>
      </c>
      <c r="E58" s="126">
        <v>190000</v>
      </c>
      <c r="F58" s="123">
        <v>606</v>
      </c>
      <c r="G58" s="123">
        <v>1005</v>
      </c>
      <c r="H58" s="123">
        <v>423911</v>
      </c>
      <c r="I58" s="123"/>
      <c r="J58" s="127"/>
      <c r="K58" s="123"/>
      <c r="L58" s="126"/>
      <c r="M58" s="126"/>
      <c r="N58" s="126"/>
      <c r="O58" s="126"/>
      <c r="P58" s="34"/>
      <c r="Q58" s="26" t="s">
        <v>270</v>
      </c>
      <c r="R58" s="26"/>
    </row>
    <row r="59" spans="1:18" ht="18" customHeight="1" x14ac:dyDescent="0.25">
      <c r="A59" s="123">
        <v>49</v>
      </c>
      <c r="B59" s="123" t="s">
        <v>66</v>
      </c>
      <c r="C59" s="124" t="s">
        <v>75</v>
      </c>
      <c r="D59" s="126">
        <v>166667</v>
      </c>
      <c r="E59" s="126">
        <v>200000</v>
      </c>
      <c r="F59" s="123">
        <v>606</v>
      </c>
      <c r="G59" s="123">
        <v>1005</v>
      </c>
      <c r="H59" s="123">
        <v>423911</v>
      </c>
      <c r="I59" s="123"/>
      <c r="J59" s="127"/>
      <c r="K59" s="123"/>
      <c r="L59" s="154"/>
      <c r="M59" s="126"/>
      <c r="N59" s="126"/>
      <c r="O59" s="126"/>
      <c r="P59" s="33"/>
      <c r="Q59" s="26"/>
      <c r="R59" s="26"/>
    </row>
    <row r="60" spans="1:18" ht="21.75" customHeight="1" x14ac:dyDescent="0.25">
      <c r="A60" s="123">
        <v>50</v>
      </c>
      <c r="B60" s="123" t="s">
        <v>67</v>
      </c>
      <c r="C60" s="124" t="s">
        <v>53</v>
      </c>
      <c r="D60" s="126">
        <v>500000</v>
      </c>
      <c r="E60" s="126">
        <v>600000</v>
      </c>
      <c r="F60" s="123">
        <v>606</v>
      </c>
      <c r="G60" s="123">
        <v>1005</v>
      </c>
      <c r="H60" s="123">
        <v>423911</v>
      </c>
      <c r="I60" s="123"/>
      <c r="J60" s="127"/>
      <c r="K60" s="123"/>
      <c r="L60" s="126"/>
      <c r="M60" s="126"/>
      <c r="N60" s="126"/>
      <c r="O60" s="126"/>
      <c r="P60" s="33"/>
      <c r="Q60" s="26"/>
      <c r="R60" s="26"/>
    </row>
    <row r="61" spans="1:18" ht="21.75" customHeight="1" x14ac:dyDescent="0.25">
      <c r="A61" s="123">
        <v>51</v>
      </c>
      <c r="B61" s="123" t="s">
        <v>68</v>
      </c>
      <c r="C61" s="124" t="s">
        <v>183</v>
      </c>
      <c r="D61" s="126">
        <v>41667</v>
      </c>
      <c r="E61" s="126">
        <v>50000</v>
      </c>
      <c r="F61" s="123">
        <v>606</v>
      </c>
      <c r="G61" s="123">
        <v>1005</v>
      </c>
      <c r="H61" s="123">
        <v>423911</v>
      </c>
      <c r="I61" s="123"/>
      <c r="J61" s="127"/>
      <c r="K61" s="123"/>
      <c r="L61" s="126"/>
      <c r="M61" s="126"/>
      <c r="N61" s="126"/>
      <c r="O61" s="126"/>
      <c r="P61" s="33"/>
      <c r="Q61" s="26"/>
      <c r="R61" s="26"/>
    </row>
    <row r="62" spans="1:18" ht="21.75" customHeight="1" x14ac:dyDescent="0.25">
      <c r="A62" s="67">
        <v>52</v>
      </c>
      <c r="B62" s="67" t="s">
        <v>70</v>
      </c>
      <c r="C62" s="72" t="s">
        <v>129</v>
      </c>
      <c r="D62" s="74">
        <v>41850</v>
      </c>
      <c r="E62" s="74">
        <v>50220</v>
      </c>
      <c r="F62" s="67">
        <v>606</v>
      </c>
      <c r="G62" s="67">
        <v>1005</v>
      </c>
      <c r="H62" s="67">
        <v>423911</v>
      </c>
      <c r="I62" s="67" t="s">
        <v>181</v>
      </c>
      <c r="J62" s="75" t="s">
        <v>189</v>
      </c>
      <c r="K62" s="67" t="s">
        <v>194</v>
      </c>
      <c r="L62" s="74">
        <v>14750</v>
      </c>
      <c r="M62" s="74">
        <v>17700</v>
      </c>
      <c r="N62" s="74">
        <f t="shared" ref="N62:O64" si="0">D62-L62</f>
        <v>27100</v>
      </c>
      <c r="O62" s="74">
        <f t="shared" si="0"/>
        <v>32520</v>
      </c>
      <c r="P62" s="34"/>
      <c r="Q62" s="76"/>
      <c r="R62" s="76"/>
    </row>
    <row r="63" spans="1:18" ht="25.5" customHeight="1" x14ac:dyDescent="0.25">
      <c r="A63" s="67">
        <v>53</v>
      </c>
      <c r="B63" s="67" t="s">
        <v>71</v>
      </c>
      <c r="C63" s="86" t="s">
        <v>73</v>
      </c>
      <c r="D63" s="74">
        <v>416667</v>
      </c>
      <c r="E63" s="74">
        <v>500000</v>
      </c>
      <c r="F63" s="67">
        <v>606</v>
      </c>
      <c r="G63" s="67">
        <v>1005</v>
      </c>
      <c r="H63" s="67">
        <v>425223</v>
      </c>
      <c r="I63" s="67" t="s">
        <v>244</v>
      </c>
      <c r="J63" s="75" t="s">
        <v>252</v>
      </c>
      <c r="K63" s="67" t="s">
        <v>253</v>
      </c>
      <c r="L63" s="74">
        <v>414350</v>
      </c>
      <c r="M63" s="74">
        <v>414350</v>
      </c>
      <c r="N63" s="74">
        <f t="shared" si="0"/>
        <v>2317</v>
      </c>
      <c r="O63" s="74">
        <f t="shared" si="0"/>
        <v>85650</v>
      </c>
      <c r="P63" s="34"/>
      <c r="Q63" s="76"/>
      <c r="R63" s="76"/>
    </row>
    <row r="64" spans="1:18" ht="33.75" customHeight="1" x14ac:dyDescent="0.25">
      <c r="A64" s="114">
        <v>54</v>
      </c>
      <c r="B64" s="114" t="s">
        <v>72</v>
      </c>
      <c r="C64" s="87" t="s">
        <v>130</v>
      </c>
      <c r="D64" s="115">
        <v>102500</v>
      </c>
      <c r="E64" s="115">
        <v>123000</v>
      </c>
      <c r="F64" s="114">
        <v>606</v>
      </c>
      <c r="G64" s="114">
        <v>1005</v>
      </c>
      <c r="H64" s="114">
        <v>423911</v>
      </c>
      <c r="I64" s="67" t="s">
        <v>209</v>
      </c>
      <c r="J64" s="75" t="s">
        <v>210</v>
      </c>
      <c r="K64" s="67" t="s">
        <v>211</v>
      </c>
      <c r="L64" s="74">
        <v>88200</v>
      </c>
      <c r="M64" s="74">
        <v>88200</v>
      </c>
      <c r="N64" s="115">
        <f t="shared" si="0"/>
        <v>14300</v>
      </c>
      <c r="O64" s="115">
        <f t="shared" si="0"/>
        <v>34800</v>
      </c>
      <c r="P64" s="34"/>
      <c r="Q64" s="76"/>
      <c r="R64" s="76"/>
    </row>
    <row r="65" spans="1:19" ht="33" customHeight="1" x14ac:dyDescent="0.25">
      <c r="A65" s="136">
        <v>55</v>
      </c>
      <c r="B65" s="136" t="s">
        <v>74</v>
      </c>
      <c r="C65" s="144" t="s">
        <v>131</v>
      </c>
      <c r="D65" s="141">
        <v>125000</v>
      </c>
      <c r="E65" s="141">
        <v>150000</v>
      </c>
      <c r="F65" s="136">
        <v>606</v>
      </c>
      <c r="G65" s="136">
        <v>1005</v>
      </c>
      <c r="H65" s="136">
        <v>423911</v>
      </c>
      <c r="I65" s="123"/>
      <c r="J65" s="127"/>
      <c r="K65" s="151"/>
      <c r="L65" s="150"/>
      <c r="M65" s="150"/>
      <c r="N65" s="141"/>
      <c r="O65" s="141"/>
      <c r="P65" s="34"/>
      <c r="Q65" s="26"/>
      <c r="R65" s="26"/>
    </row>
    <row r="66" spans="1:19" ht="25.5" customHeight="1" x14ac:dyDescent="0.25">
      <c r="A66" s="136">
        <v>56</v>
      </c>
      <c r="B66" s="136" t="s">
        <v>76</v>
      </c>
      <c r="C66" s="144" t="s">
        <v>79</v>
      </c>
      <c r="D66" s="141">
        <v>300000</v>
      </c>
      <c r="E66" s="141">
        <v>360000</v>
      </c>
      <c r="F66" s="136">
        <v>606</v>
      </c>
      <c r="G66" s="136">
        <v>1005</v>
      </c>
      <c r="H66" s="136">
        <v>425291</v>
      </c>
      <c r="I66" s="123"/>
      <c r="J66" s="127"/>
      <c r="K66" s="151"/>
      <c r="L66" s="150"/>
      <c r="M66" s="150"/>
      <c r="N66" s="141"/>
      <c r="O66" s="141"/>
      <c r="P66" s="34"/>
      <c r="Q66" s="26"/>
      <c r="R66" s="26"/>
    </row>
    <row r="67" spans="1:19" ht="46.5" customHeight="1" x14ac:dyDescent="0.25">
      <c r="A67" s="114">
        <v>57</v>
      </c>
      <c r="B67" s="114" t="s">
        <v>78</v>
      </c>
      <c r="C67" s="116" t="s">
        <v>132</v>
      </c>
      <c r="D67" s="115">
        <v>60000</v>
      </c>
      <c r="E67" s="115">
        <v>72000</v>
      </c>
      <c r="F67" s="114">
        <v>606</v>
      </c>
      <c r="G67" s="114">
        <v>1005</v>
      </c>
      <c r="H67" s="114">
        <v>423911</v>
      </c>
      <c r="I67" s="67" t="s">
        <v>212</v>
      </c>
      <c r="J67" s="75" t="s">
        <v>217</v>
      </c>
      <c r="K67" s="67" t="s">
        <v>223</v>
      </c>
      <c r="L67" s="74">
        <v>46600</v>
      </c>
      <c r="M67" s="74">
        <v>55920</v>
      </c>
      <c r="N67" s="115">
        <f>D67-L67</f>
        <v>13400</v>
      </c>
      <c r="O67" s="115">
        <f>E67-M67</f>
        <v>16080</v>
      </c>
      <c r="P67" s="33"/>
      <c r="Q67" s="76"/>
      <c r="R67" s="76"/>
    </row>
    <row r="68" spans="1:19" ht="44.25" customHeight="1" x14ac:dyDescent="0.25">
      <c r="A68" s="43">
        <v>58</v>
      </c>
      <c r="B68" s="43" t="s">
        <v>133</v>
      </c>
      <c r="C68" s="45" t="s">
        <v>134</v>
      </c>
      <c r="D68" s="41">
        <v>241000</v>
      </c>
      <c r="E68" s="41">
        <f>D68*1.2</f>
        <v>289200</v>
      </c>
      <c r="F68" s="43">
        <v>606</v>
      </c>
      <c r="G68" s="43">
        <v>1005</v>
      </c>
      <c r="H68" s="43">
        <v>425281</v>
      </c>
      <c r="I68" s="43"/>
      <c r="J68" s="42"/>
      <c r="K68" s="43"/>
      <c r="L68" s="41"/>
      <c r="M68" s="41"/>
      <c r="N68" s="41"/>
      <c r="O68" s="41"/>
      <c r="P68" s="33"/>
      <c r="Q68" s="26"/>
      <c r="R68" s="63" t="s">
        <v>232</v>
      </c>
    </row>
    <row r="69" spans="1:19" ht="33.75" customHeight="1" x14ac:dyDescent="0.25">
      <c r="A69" s="67">
        <v>59</v>
      </c>
      <c r="B69" s="67" t="s">
        <v>135</v>
      </c>
      <c r="C69" s="86" t="s">
        <v>182</v>
      </c>
      <c r="D69" s="74">
        <v>102600</v>
      </c>
      <c r="E69" s="74">
        <v>123120</v>
      </c>
      <c r="F69" s="67">
        <v>606</v>
      </c>
      <c r="G69" s="67">
        <v>1005</v>
      </c>
      <c r="H69" s="67">
        <v>425281</v>
      </c>
      <c r="I69" s="67" t="s">
        <v>224</v>
      </c>
      <c r="J69" s="75" t="s">
        <v>225</v>
      </c>
      <c r="K69" s="67" t="s">
        <v>226</v>
      </c>
      <c r="L69" s="74">
        <v>99800</v>
      </c>
      <c r="M69" s="74">
        <v>119760</v>
      </c>
      <c r="N69" s="74">
        <f>D69-L69</f>
        <v>2800</v>
      </c>
      <c r="O69" s="74">
        <f>E69-M69</f>
        <v>3360</v>
      </c>
      <c r="P69" s="33"/>
      <c r="Q69" s="76"/>
      <c r="R69" s="76"/>
    </row>
    <row r="70" spans="1:19" ht="22.5" customHeight="1" x14ac:dyDescent="0.25">
      <c r="A70" s="123">
        <v>60</v>
      </c>
      <c r="B70" s="123" t="s">
        <v>136</v>
      </c>
      <c r="C70" s="143" t="s">
        <v>137</v>
      </c>
      <c r="D70" s="126">
        <v>80000</v>
      </c>
      <c r="E70" s="126">
        <v>96000</v>
      </c>
      <c r="F70" s="123">
        <v>606</v>
      </c>
      <c r="G70" s="123">
        <v>1005</v>
      </c>
      <c r="H70" s="123">
        <v>425281</v>
      </c>
      <c r="I70" s="123"/>
      <c r="J70" s="127"/>
      <c r="K70" s="123"/>
      <c r="L70" s="126"/>
      <c r="M70" s="126"/>
      <c r="N70" s="126"/>
      <c r="O70" s="126"/>
      <c r="P70" s="33"/>
      <c r="Q70" s="26"/>
      <c r="R70" s="26"/>
    </row>
    <row r="71" spans="1:19" ht="44.25" customHeight="1" x14ac:dyDescent="0.25">
      <c r="A71" s="67">
        <v>61</v>
      </c>
      <c r="B71" s="67" t="s">
        <v>236</v>
      </c>
      <c r="C71" s="72" t="s">
        <v>241</v>
      </c>
      <c r="D71" s="74">
        <v>50000</v>
      </c>
      <c r="E71" s="74">
        <v>60000</v>
      </c>
      <c r="F71" s="67">
        <v>606</v>
      </c>
      <c r="G71" s="67">
        <v>1005</v>
      </c>
      <c r="H71" s="67">
        <v>425291</v>
      </c>
      <c r="I71" s="67" t="s">
        <v>242</v>
      </c>
      <c r="J71" s="75" t="s">
        <v>243</v>
      </c>
      <c r="K71" s="67" t="s">
        <v>255</v>
      </c>
      <c r="L71" s="74">
        <v>48000</v>
      </c>
      <c r="M71" s="74">
        <v>48000</v>
      </c>
      <c r="N71" s="74">
        <f>D71-L71</f>
        <v>2000</v>
      </c>
      <c r="O71" s="74">
        <f>E71-L71</f>
        <v>12000</v>
      </c>
      <c r="P71" s="33"/>
      <c r="Q71" s="76"/>
      <c r="R71" s="76"/>
    </row>
    <row r="72" spans="1:19" ht="33.75" customHeight="1" x14ac:dyDescent="0.25">
      <c r="A72" s="123">
        <v>62</v>
      </c>
      <c r="B72" s="123" t="s">
        <v>163</v>
      </c>
      <c r="C72" s="143" t="s">
        <v>164</v>
      </c>
      <c r="D72" s="126">
        <v>500000</v>
      </c>
      <c r="E72" s="126">
        <v>600000</v>
      </c>
      <c r="F72" s="123">
        <v>606</v>
      </c>
      <c r="G72" s="123">
        <v>1005</v>
      </c>
      <c r="H72" s="123">
        <v>511321</v>
      </c>
      <c r="I72" s="123"/>
      <c r="J72" s="127"/>
      <c r="K72" s="123"/>
      <c r="L72" s="126"/>
      <c r="M72" s="126"/>
      <c r="N72" s="126"/>
      <c r="O72" s="126"/>
      <c r="P72" s="33"/>
      <c r="Q72" s="26"/>
      <c r="R72" s="26"/>
    </row>
    <row r="73" spans="1:19" ht="33.75" customHeight="1" x14ac:dyDescent="0.25">
      <c r="A73" s="176">
        <v>1</v>
      </c>
      <c r="B73" s="176" t="s">
        <v>280</v>
      </c>
      <c r="C73" s="163" t="s">
        <v>281</v>
      </c>
      <c r="D73" s="156">
        <v>548115</v>
      </c>
      <c r="E73" s="156">
        <v>657738</v>
      </c>
      <c r="F73" s="155">
        <v>606</v>
      </c>
      <c r="G73" s="155">
        <v>1005</v>
      </c>
      <c r="H73" s="155">
        <v>425281</v>
      </c>
      <c r="I73" s="155" t="s">
        <v>286</v>
      </c>
      <c r="J73" s="175" t="s">
        <v>296</v>
      </c>
      <c r="K73" s="155" t="s">
        <v>295</v>
      </c>
      <c r="L73" s="159">
        <v>545490</v>
      </c>
      <c r="M73" s="159">
        <v>654588</v>
      </c>
      <c r="N73" s="159">
        <f>D73-L73</f>
        <v>2625</v>
      </c>
      <c r="O73" s="159">
        <f>E73-M73</f>
        <v>3150</v>
      </c>
      <c r="P73" s="119"/>
      <c r="Q73" s="171"/>
      <c r="R73" s="177"/>
    </row>
    <row r="74" spans="1:19" x14ac:dyDescent="0.25">
      <c r="A74" s="58" t="s">
        <v>105</v>
      </c>
      <c r="B74" s="59"/>
      <c r="C74" s="59"/>
      <c r="D74" s="59"/>
      <c r="E74" s="59"/>
      <c r="F74" s="59"/>
      <c r="G74" s="59"/>
      <c r="H74" s="59"/>
      <c r="I74" s="59"/>
      <c r="J74" s="99"/>
      <c r="K74" s="99"/>
      <c r="L74" s="99"/>
      <c r="M74" s="99"/>
      <c r="N74" s="99"/>
      <c r="O74" s="99"/>
      <c r="P74" s="59"/>
      <c r="Q74" s="59"/>
      <c r="R74" s="60"/>
    </row>
    <row r="75" spans="1:19" ht="20.25" customHeight="1" x14ac:dyDescent="0.25">
      <c r="A75" s="17">
        <v>63</v>
      </c>
      <c r="B75" s="17" t="s">
        <v>26</v>
      </c>
      <c r="C75" s="18" t="s">
        <v>104</v>
      </c>
      <c r="D75" s="41">
        <v>100000</v>
      </c>
      <c r="E75" s="41">
        <v>120000</v>
      </c>
      <c r="F75" s="43">
        <v>606</v>
      </c>
      <c r="G75" s="43">
        <v>1005</v>
      </c>
      <c r="H75" s="43">
        <v>426913</v>
      </c>
      <c r="I75" s="43"/>
      <c r="J75" s="42"/>
      <c r="K75" s="19"/>
      <c r="L75" s="20"/>
      <c r="M75" s="20"/>
      <c r="N75" s="41"/>
      <c r="O75" s="41"/>
      <c r="P75" s="34"/>
      <c r="Q75" s="26"/>
      <c r="R75" s="26"/>
      <c r="S75" s="200"/>
    </row>
    <row r="76" spans="1:19" ht="33.75" customHeight="1" x14ac:dyDescent="0.25">
      <c r="A76" s="17">
        <v>64</v>
      </c>
      <c r="B76" s="17" t="s">
        <v>34</v>
      </c>
      <c r="C76" s="18" t="s">
        <v>110</v>
      </c>
      <c r="D76" s="41">
        <v>400000</v>
      </c>
      <c r="E76" s="41">
        <f>D76*1.2</f>
        <v>480000</v>
      </c>
      <c r="F76" s="43">
        <v>606</v>
      </c>
      <c r="G76" s="43">
        <v>1005</v>
      </c>
      <c r="H76" s="43">
        <v>423911</v>
      </c>
      <c r="I76" s="43"/>
      <c r="J76" s="42"/>
      <c r="K76" s="43"/>
      <c r="L76" s="41"/>
      <c r="M76" s="41"/>
      <c r="N76" s="41">
        <f>D76-15000</f>
        <v>385000</v>
      </c>
      <c r="O76" s="41">
        <f>E76-15000</f>
        <v>465000</v>
      </c>
      <c r="P76" s="33"/>
      <c r="Q76" s="26"/>
      <c r="R76" s="26"/>
      <c r="S76" s="200"/>
    </row>
    <row r="77" spans="1:19" ht="22.5" customHeight="1" x14ac:dyDescent="0.25">
      <c r="A77" s="193">
        <v>65</v>
      </c>
      <c r="B77" s="193" t="s">
        <v>44</v>
      </c>
      <c r="C77" s="194" t="s">
        <v>117</v>
      </c>
      <c r="D77" s="90">
        <v>229600</v>
      </c>
      <c r="E77" s="90">
        <v>229600</v>
      </c>
      <c r="F77" s="88">
        <v>606</v>
      </c>
      <c r="G77" s="88">
        <v>1005</v>
      </c>
      <c r="H77" s="88">
        <v>423911</v>
      </c>
      <c r="I77" s="91" t="s">
        <v>213</v>
      </c>
      <c r="J77" s="92" t="s">
        <v>214</v>
      </c>
      <c r="K77" s="91" t="s">
        <v>174</v>
      </c>
      <c r="L77" s="93">
        <v>229600</v>
      </c>
      <c r="M77" s="93">
        <v>229600</v>
      </c>
      <c r="N77" s="90">
        <f>D77-L77</f>
        <v>0</v>
      </c>
      <c r="O77" s="90">
        <f>E77-M77</f>
        <v>0</v>
      </c>
      <c r="P77" s="34"/>
      <c r="Q77" s="178"/>
      <c r="R77" s="178"/>
    </row>
    <row r="78" spans="1:19" ht="18" customHeight="1" x14ac:dyDescent="0.25">
      <c r="A78" s="58" t="s">
        <v>233</v>
      </c>
      <c r="B78" s="59"/>
      <c r="C78" s="59"/>
      <c r="D78" s="59"/>
      <c r="E78" s="59"/>
      <c r="F78" s="59"/>
      <c r="G78" s="59"/>
      <c r="H78" s="59"/>
      <c r="I78" s="59"/>
      <c r="J78" s="99"/>
      <c r="K78" s="99"/>
      <c r="L78" s="99"/>
      <c r="M78" s="99"/>
      <c r="N78" s="99"/>
      <c r="O78" s="99"/>
      <c r="P78" s="59"/>
      <c r="Q78" s="59"/>
      <c r="R78" s="60"/>
    </row>
    <row r="79" spans="1:19" ht="25.5" customHeight="1" x14ac:dyDescent="0.25">
      <c r="A79" s="201">
        <v>66</v>
      </c>
      <c r="B79" s="202" t="s">
        <v>161</v>
      </c>
      <c r="C79" s="18" t="s">
        <v>162</v>
      </c>
      <c r="D79" s="41">
        <v>4996783</v>
      </c>
      <c r="E79" s="41">
        <v>5996139</v>
      </c>
      <c r="F79" s="43">
        <v>606</v>
      </c>
      <c r="G79" s="43">
        <v>1005</v>
      </c>
      <c r="H79" s="43">
        <v>421619</v>
      </c>
      <c r="I79" s="43"/>
      <c r="J79" s="42"/>
      <c r="K79" s="19"/>
      <c r="L79" s="20"/>
      <c r="M79" s="20"/>
      <c r="N79" s="41"/>
      <c r="O79" s="41"/>
      <c r="P79" s="34"/>
      <c r="Q79" s="26"/>
      <c r="R79" s="26"/>
      <c r="S79" s="200"/>
    </row>
    <row r="80" spans="1:19" ht="20.25" customHeight="1" x14ac:dyDescent="0.25">
      <c r="A80" s="461" t="s">
        <v>274</v>
      </c>
      <c r="B80" s="462"/>
      <c r="C80" s="462"/>
      <c r="D80" s="462"/>
      <c r="E80" s="462"/>
      <c r="F80" s="462"/>
      <c r="G80" s="462"/>
      <c r="H80" s="462"/>
      <c r="I80" s="462"/>
      <c r="J80" s="462"/>
      <c r="K80" s="463"/>
      <c r="L80" s="23">
        <f>SUM(L7:L79)</f>
        <v>3978074.61</v>
      </c>
      <c r="M80" s="23">
        <f>SUM(M7:M79)</f>
        <v>4539028.72</v>
      </c>
      <c r="N80" s="23">
        <f>SUM(N7:N79)</f>
        <v>1570167.06</v>
      </c>
      <c r="O80" s="23">
        <f>SUM(O7:O79)</f>
        <v>2075941.28</v>
      </c>
      <c r="P80" s="34"/>
      <c r="Q80" s="28"/>
      <c r="R80" s="28"/>
    </row>
    <row r="81" spans="1:18" ht="20.25" customHeight="1" thickBot="1" x14ac:dyDescent="0.3">
      <c r="A81" s="52"/>
      <c r="B81" s="53"/>
      <c r="C81" s="53"/>
      <c r="D81" s="53"/>
      <c r="E81" s="53"/>
      <c r="F81" s="53"/>
      <c r="G81" s="53"/>
      <c r="H81" s="53"/>
      <c r="I81" s="53"/>
      <c r="J81" s="100"/>
      <c r="K81" s="100"/>
      <c r="L81" s="54"/>
      <c r="M81" s="54"/>
      <c r="N81" s="54"/>
      <c r="O81" s="54"/>
      <c r="P81" s="55"/>
      <c r="Q81" s="55"/>
      <c r="R81" s="55"/>
    </row>
    <row r="82" spans="1:18" ht="20.25" customHeight="1" x14ac:dyDescent="0.25">
      <c r="A82" s="432" t="s">
        <v>0</v>
      </c>
      <c r="B82" s="434" t="s">
        <v>1</v>
      </c>
      <c r="C82" s="434" t="s">
        <v>3</v>
      </c>
      <c r="D82" s="434" t="s">
        <v>2</v>
      </c>
      <c r="E82" s="437"/>
      <c r="F82" s="434" t="s">
        <v>4</v>
      </c>
      <c r="G82" s="434" t="s">
        <v>5</v>
      </c>
      <c r="H82" s="434" t="s">
        <v>6</v>
      </c>
      <c r="I82" s="434" t="s">
        <v>9</v>
      </c>
      <c r="J82" s="434" t="s">
        <v>12</v>
      </c>
      <c r="K82" s="434" t="s">
        <v>84</v>
      </c>
      <c r="L82" s="434" t="s">
        <v>83</v>
      </c>
      <c r="M82" s="434"/>
      <c r="N82" s="434" t="s">
        <v>85</v>
      </c>
      <c r="O82" s="441"/>
      <c r="P82" s="46"/>
      <c r="Q82" s="466" t="s">
        <v>87</v>
      </c>
      <c r="R82" s="467"/>
    </row>
    <row r="83" spans="1:18" ht="20.25" customHeight="1" thickBot="1" x14ac:dyDescent="0.3">
      <c r="A83" s="453"/>
      <c r="B83" s="454"/>
      <c r="C83" s="455"/>
      <c r="D83" s="113" t="s">
        <v>7</v>
      </c>
      <c r="E83" s="113" t="s">
        <v>8</v>
      </c>
      <c r="F83" s="454"/>
      <c r="G83" s="454"/>
      <c r="H83" s="454"/>
      <c r="I83" s="456"/>
      <c r="J83" s="460"/>
      <c r="K83" s="448"/>
      <c r="L83" s="113" t="s">
        <v>7</v>
      </c>
      <c r="M83" s="113" t="s">
        <v>8</v>
      </c>
      <c r="N83" s="48" t="s">
        <v>7</v>
      </c>
      <c r="O83" s="113" t="s">
        <v>8</v>
      </c>
      <c r="P83" s="49"/>
      <c r="Q83" s="468"/>
      <c r="R83" s="469"/>
    </row>
    <row r="84" spans="1:18" ht="20.25" customHeight="1" thickBot="1" x14ac:dyDescent="0.3">
      <c r="A84" s="450" t="s">
        <v>106</v>
      </c>
      <c r="B84" s="451"/>
      <c r="C84" s="451"/>
      <c r="D84" s="451"/>
      <c r="E84" s="451"/>
      <c r="F84" s="451"/>
      <c r="G84" s="451"/>
      <c r="H84" s="451"/>
      <c r="I84" s="451"/>
      <c r="J84" s="451"/>
      <c r="K84" s="451"/>
      <c r="L84" s="451"/>
      <c r="M84" s="451"/>
      <c r="N84" s="451"/>
      <c r="O84" s="451"/>
      <c r="P84" s="451"/>
      <c r="Q84" s="451"/>
      <c r="R84" s="452"/>
    </row>
    <row r="85" spans="1:18" ht="25.5" customHeight="1" x14ac:dyDescent="0.25">
      <c r="A85" s="420">
        <v>67</v>
      </c>
      <c r="B85" s="420" t="s">
        <v>138</v>
      </c>
      <c r="C85" s="422" t="s">
        <v>139</v>
      </c>
      <c r="D85" s="424">
        <v>135118</v>
      </c>
      <c r="E85" s="424">
        <v>162142</v>
      </c>
      <c r="F85" s="420">
        <v>606</v>
      </c>
      <c r="G85" s="420">
        <v>1004</v>
      </c>
      <c r="H85" s="420">
        <v>423711</v>
      </c>
      <c r="I85" s="471" t="s">
        <v>267</v>
      </c>
      <c r="J85" s="102" t="s">
        <v>279</v>
      </c>
      <c r="K85" s="103" t="s">
        <v>278</v>
      </c>
      <c r="L85" s="104">
        <v>54000</v>
      </c>
      <c r="M85" s="104">
        <v>64800</v>
      </c>
      <c r="N85" s="424">
        <f>D85-L85-L86-L87</f>
        <v>118</v>
      </c>
      <c r="O85" s="424">
        <f>E85-M85-M86-M87</f>
        <v>142</v>
      </c>
      <c r="P85" s="108"/>
      <c r="Q85" s="179"/>
      <c r="R85" s="180"/>
    </row>
    <row r="86" spans="1:18" ht="24" customHeight="1" x14ac:dyDescent="0.25">
      <c r="A86" s="457"/>
      <c r="B86" s="457"/>
      <c r="C86" s="470"/>
      <c r="D86" s="465"/>
      <c r="E86" s="465"/>
      <c r="F86" s="457"/>
      <c r="G86" s="457"/>
      <c r="H86" s="457"/>
      <c r="I86" s="457"/>
      <c r="J86" s="75" t="s">
        <v>290</v>
      </c>
      <c r="K86" s="67" t="s">
        <v>289</v>
      </c>
      <c r="L86" s="74">
        <v>54000</v>
      </c>
      <c r="M86" s="74">
        <v>64800</v>
      </c>
      <c r="N86" s="458"/>
      <c r="O86" s="458"/>
      <c r="P86" s="108"/>
      <c r="Q86" s="181"/>
      <c r="R86" s="182"/>
    </row>
    <row r="87" spans="1:18" ht="20.25" customHeight="1" x14ac:dyDescent="0.25">
      <c r="A87" s="457"/>
      <c r="B87" s="457"/>
      <c r="C87" s="470"/>
      <c r="D87" s="465"/>
      <c r="E87" s="465"/>
      <c r="F87" s="457"/>
      <c r="G87" s="457"/>
      <c r="H87" s="457"/>
      <c r="I87" s="457"/>
      <c r="J87" s="195" t="s">
        <v>288</v>
      </c>
      <c r="K87" s="120" t="s">
        <v>289</v>
      </c>
      <c r="L87" s="121">
        <v>27000</v>
      </c>
      <c r="M87" s="121">
        <v>32400</v>
      </c>
      <c r="N87" s="458"/>
      <c r="O87" s="458"/>
      <c r="P87" s="108"/>
      <c r="Q87" s="181"/>
      <c r="R87" s="182"/>
    </row>
    <row r="88" spans="1:18" s="199" customFormat="1" ht="18.75" customHeight="1" x14ac:dyDescent="0.25">
      <c r="A88" s="472">
        <v>68</v>
      </c>
      <c r="B88" s="472" t="s">
        <v>152</v>
      </c>
      <c r="C88" s="476" t="s">
        <v>153</v>
      </c>
      <c r="D88" s="475">
        <v>500000</v>
      </c>
      <c r="E88" s="474">
        <v>600000</v>
      </c>
      <c r="F88" s="472">
        <v>606</v>
      </c>
      <c r="G88" s="472">
        <v>1004</v>
      </c>
      <c r="H88" s="472">
        <v>423321</v>
      </c>
      <c r="I88" s="75" t="s">
        <v>166</v>
      </c>
      <c r="J88" s="75" t="s">
        <v>167</v>
      </c>
      <c r="K88" s="75" t="s">
        <v>168</v>
      </c>
      <c r="L88" s="80">
        <v>5000</v>
      </c>
      <c r="M88" s="80">
        <v>6000</v>
      </c>
      <c r="N88" s="473">
        <f>D88-L88-L89-L90-L91-L92-L93-L94-L95-L96-L97</f>
        <v>248008</v>
      </c>
      <c r="O88" s="473">
        <f>E88-M88-M89-M90-M91-M92-M93-M94-M95-L96-M97</f>
        <v>307989.59999999998</v>
      </c>
      <c r="P88" s="198"/>
      <c r="Q88" s="122"/>
      <c r="R88" s="122"/>
    </row>
    <row r="89" spans="1:18" s="199" customFormat="1" ht="21" hidden="1" x14ac:dyDescent="0.25">
      <c r="A89" s="472"/>
      <c r="B89" s="472"/>
      <c r="C89" s="476"/>
      <c r="D89" s="475"/>
      <c r="E89" s="474"/>
      <c r="F89" s="472"/>
      <c r="G89" s="472"/>
      <c r="H89" s="472"/>
      <c r="I89" s="75" t="s">
        <v>169</v>
      </c>
      <c r="J89" s="75" t="s">
        <v>170</v>
      </c>
      <c r="K89" s="75" t="s">
        <v>171</v>
      </c>
      <c r="L89" s="80">
        <v>50700</v>
      </c>
      <c r="M89" s="80">
        <v>60840</v>
      </c>
      <c r="N89" s="473"/>
      <c r="O89" s="473"/>
      <c r="P89" s="198"/>
      <c r="Q89" s="122"/>
      <c r="R89" s="122"/>
    </row>
    <row r="90" spans="1:18" s="199" customFormat="1" ht="0.75" hidden="1" customHeight="1" x14ac:dyDescent="0.25">
      <c r="A90" s="472"/>
      <c r="B90" s="472"/>
      <c r="C90" s="476"/>
      <c r="D90" s="475"/>
      <c r="E90" s="474"/>
      <c r="F90" s="472"/>
      <c r="G90" s="472"/>
      <c r="H90" s="472"/>
      <c r="I90" s="75" t="s">
        <v>172</v>
      </c>
      <c r="J90" s="75" t="s">
        <v>173</v>
      </c>
      <c r="K90" s="75" t="s">
        <v>174</v>
      </c>
      <c r="L90" s="80">
        <v>30000</v>
      </c>
      <c r="M90" s="80">
        <v>30000</v>
      </c>
      <c r="N90" s="473"/>
      <c r="O90" s="473"/>
      <c r="P90" s="198"/>
      <c r="Q90" s="122"/>
      <c r="R90" s="122"/>
    </row>
    <row r="91" spans="1:18" s="199" customFormat="1" ht="24.75" customHeight="1" x14ac:dyDescent="0.25">
      <c r="A91" s="472"/>
      <c r="B91" s="472"/>
      <c r="C91" s="476"/>
      <c r="D91" s="475"/>
      <c r="E91" s="474"/>
      <c r="F91" s="472"/>
      <c r="G91" s="472"/>
      <c r="H91" s="472"/>
      <c r="I91" s="75" t="s">
        <v>175</v>
      </c>
      <c r="J91" s="75" t="s">
        <v>176</v>
      </c>
      <c r="K91" s="75" t="s">
        <v>168</v>
      </c>
      <c r="L91" s="80">
        <v>40392</v>
      </c>
      <c r="M91" s="80">
        <v>48470.400000000001</v>
      </c>
      <c r="N91" s="473"/>
      <c r="O91" s="473"/>
      <c r="P91" s="198"/>
      <c r="Q91" s="122"/>
      <c r="R91" s="122"/>
    </row>
    <row r="92" spans="1:18" s="199" customFormat="1" ht="0.75" hidden="1" customHeight="1" x14ac:dyDescent="0.25">
      <c r="A92" s="472"/>
      <c r="B92" s="472"/>
      <c r="C92" s="476"/>
      <c r="D92" s="475"/>
      <c r="E92" s="474"/>
      <c r="F92" s="472"/>
      <c r="G92" s="472"/>
      <c r="H92" s="472"/>
      <c r="I92" s="75" t="s">
        <v>186</v>
      </c>
      <c r="J92" s="75" t="s">
        <v>167</v>
      </c>
      <c r="K92" s="75" t="s">
        <v>192</v>
      </c>
      <c r="L92" s="80">
        <v>5000</v>
      </c>
      <c r="M92" s="80">
        <v>6000</v>
      </c>
      <c r="N92" s="473"/>
      <c r="O92" s="473"/>
      <c r="P92" s="198"/>
      <c r="Q92" s="122"/>
      <c r="R92" s="122"/>
    </row>
    <row r="93" spans="1:18" s="199" customFormat="1" ht="42" hidden="1" x14ac:dyDescent="0.25">
      <c r="A93" s="472"/>
      <c r="B93" s="472"/>
      <c r="C93" s="476"/>
      <c r="D93" s="475"/>
      <c r="E93" s="474"/>
      <c r="F93" s="472"/>
      <c r="G93" s="472"/>
      <c r="H93" s="472"/>
      <c r="I93" s="75" t="s">
        <v>203</v>
      </c>
      <c r="J93" s="75" t="s">
        <v>204</v>
      </c>
      <c r="K93" s="75" t="s">
        <v>198</v>
      </c>
      <c r="L93" s="80">
        <v>16150</v>
      </c>
      <c r="M93" s="80">
        <v>19380</v>
      </c>
      <c r="N93" s="473"/>
      <c r="O93" s="473"/>
      <c r="P93" s="198"/>
      <c r="Q93" s="122"/>
      <c r="R93" s="122"/>
    </row>
    <row r="94" spans="1:18" s="199" customFormat="1" ht="21" hidden="1" x14ac:dyDescent="0.25">
      <c r="A94" s="472"/>
      <c r="B94" s="472"/>
      <c r="C94" s="476"/>
      <c r="D94" s="475"/>
      <c r="E94" s="474"/>
      <c r="F94" s="472"/>
      <c r="G94" s="472"/>
      <c r="H94" s="472"/>
      <c r="I94" s="75" t="s">
        <v>257</v>
      </c>
      <c r="J94" s="75" t="s">
        <v>170</v>
      </c>
      <c r="K94" s="75" t="s">
        <v>254</v>
      </c>
      <c r="L94" s="80">
        <v>16900</v>
      </c>
      <c r="M94" s="80">
        <v>20280</v>
      </c>
      <c r="N94" s="473"/>
      <c r="O94" s="473"/>
      <c r="P94" s="198"/>
      <c r="Q94" s="122"/>
      <c r="R94" s="122"/>
    </row>
    <row r="95" spans="1:18" s="199" customFormat="1" ht="21" hidden="1" x14ac:dyDescent="0.25">
      <c r="A95" s="472"/>
      <c r="B95" s="472"/>
      <c r="C95" s="476"/>
      <c r="D95" s="475"/>
      <c r="E95" s="474"/>
      <c r="F95" s="472"/>
      <c r="G95" s="472"/>
      <c r="H95" s="472"/>
      <c r="I95" s="75" t="s">
        <v>268</v>
      </c>
      <c r="J95" s="75" t="s">
        <v>170</v>
      </c>
      <c r="K95" s="75" t="s">
        <v>260</v>
      </c>
      <c r="L95" s="80">
        <v>45600</v>
      </c>
      <c r="M95" s="80">
        <v>54720</v>
      </c>
      <c r="N95" s="473"/>
      <c r="O95" s="473"/>
      <c r="P95" s="198"/>
      <c r="Q95" s="122"/>
      <c r="R95" s="122"/>
    </row>
    <row r="96" spans="1:18" s="199" customFormat="1" ht="0.75" hidden="1" customHeight="1" x14ac:dyDescent="0.25">
      <c r="A96" s="472"/>
      <c r="B96" s="472"/>
      <c r="C96" s="476"/>
      <c r="D96" s="475"/>
      <c r="E96" s="474"/>
      <c r="F96" s="472"/>
      <c r="G96" s="472"/>
      <c r="H96" s="472"/>
      <c r="I96" s="75" t="s">
        <v>259</v>
      </c>
      <c r="J96" s="75" t="s">
        <v>258</v>
      </c>
      <c r="K96" s="75" t="s">
        <v>260</v>
      </c>
      <c r="L96" s="80">
        <v>21900</v>
      </c>
      <c r="M96" s="80">
        <v>21900</v>
      </c>
      <c r="N96" s="473"/>
      <c r="O96" s="473"/>
      <c r="P96" s="198"/>
      <c r="Q96" s="122"/>
      <c r="R96" s="122"/>
    </row>
    <row r="97" spans="1:19" ht="33" customHeight="1" x14ac:dyDescent="0.25">
      <c r="A97" s="472"/>
      <c r="B97" s="155" t="s">
        <v>152</v>
      </c>
      <c r="C97" s="163" t="s">
        <v>153</v>
      </c>
      <c r="D97" s="196"/>
      <c r="E97" s="197"/>
      <c r="F97" s="155">
        <v>606</v>
      </c>
      <c r="G97" s="155">
        <v>1004</v>
      </c>
      <c r="H97" s="155">
        <v>423321</v>
      </c>
      <c r="I97" s="155" t="s">
        <v>287</v>
      </c>
      <c r="J97" s="168" t="s">
        <v>299</v>
      </c>
      <c r="K97" s="155" t="s">
        <v>282</v>
      </c>
      <c r="L97" s="156">
        <v>20350</v>
      </c>
      <c r="M97" s="156">
        <v>24420</v>
      </c>
      <c r="N97" s="473"/>
      <c r="O97" s="473"/>
      <c r="P97" s="35"/>
      <c r="Q97" s="71"/>
      <c r="R97" s="71"/>
    </row>
    <row r="98" spans="1:19" ht="26.25" customHeight="1" x14ac:dyDescent="0.25">
      <c r="A98" s="114">
        <v>69</v>
      </c>
      <c r="B98" s="67" t="s">
        <v>154</v>
      </c>
      <c r="C98" s="72" t="s">
        <v>155</v>
      </c>
      <c r="D98" s="77">
        <v>125000</v>
      </c>
      <c r="E98" s="74">
        <v>150000</v>
      </c>
      <c r="F98" s="67">
        <v>606</v>
      </c>
      <c r="G98" s="67">
        <v>1004</v>
      </c>
      <c r="H98" s="67">
        <v>423421</v>
      </c>
      <c r="I98" s="67" t="s">
        <v>197</v>
      </c>
      <c r="J98" s="75" t="s">
        <v>208</v>
      </c>
      <c r="K98" s="67" t="s">
        <v>211</v>
      </c>
      <c r="L98" s="74">
        <v>41650</v>
      </c>
      <c r="M98" s="74">
        <v>49980</v>
      </c>
      <c r="N98" s="74">
        <f>D98-L98</f>
        <v>83350</v>
      </c>
      <c r="O98" s="74">
        <f>E98-M98</f>
        <v>100020</v>
      </c>
      <c r="P98" s="33"/>
      <c r="Q98" s="76"/>
      <c r="R98" s="76"/>
    </row>
    <row r="99" spans="1:19" ht="27" customHeight="1" x14ac:dyDescent="0.25">
      <c r="A99" s="43">
        <v>70</v>
      </c>
      <c r="B99" s="43" t="s">
        <v>159</v>
      </c>
      <c r="C99" s="45" t="s">
        <v>160</v>
      </c>
      <c r="D99" s="57">
        <v>500000</v>
      </c>
      <c r="E99" s="41">
        <v>600000</v>
      </c>
      <c r="F99" s="43">
        <v>606</v>
      </c>
      <c r="G99" s="43">
        <v>1004</v>
      </c>
      <c r="H99" s="43">
        <v>423599</v>
      </c>
      <c r="I99" s="43"/>
      <c r="J99" s="42"/>
      <c r="K99" s="43"/>
      <c r="L99" s="41"/>
      <c r="M99" s="41"/>
      <c r="N99" s="41"/>
      <c r="O99" s="41"/>
      <c r="P99" s="33"/>
      <c r="Q99" s="26"/>
      <c r="R99" s="26"/>
    </row>
    <row r="100" spans="1:19" ht="27" customHeight="1" x14ac:dyDescent="0.25">
      <c r="A100" s="43">
        <v>71</v>
      </c>
      <c r="B100" s="43" t="s">
        <v>234</v>
      </c>
      <c r="C100" s="45" t="s">
        <v>235</v>
      </c>
      <c r="D100" s="57">
        <v>20833</v>
      </c>
      <c r="E100" s="41">
        <v>25000</v>
      </c>
      <c r="F100" s="43">
        <v>606</v>
      </c>
      <c r="G100" s="43">
        <v>1004</v>
      </c>
      <c r="H100" s="43">
        <v>423111</v>
      </c>
      <c r="I100" s="43"/>
      <c r="J100" s="42"/>
      <c r="K100" s="43"/>
      <c r="L100" s="41"/>
      <c r="M100" s="41"/>
      <c r="N100" s="41"/>
      <c r="O100" s="41"/>
      <c r="P100" s="33"/>
      <c r="Q100" s="26"/>
      <c r="R100" s="26"/>
    </row>
    <row r="101" spans="1:19" ht="21" customHeight="1" x14ac:dyDescent="0.25">
      <c r="A101" s="58" t="s">
        <v>156</v>
      </c>
      <c r="B101" s="59"/>
      <c r="C101" s="59"/>
      <c r="D101" s="59"/>
      <c r="E101" s="59"/>
      <c r="F101" s="59"/>
      <c r="G101" s="59"/>
      <c r="H101" s="59"/>
      <c r="I101" s="59"/>
      <c r="J101" s="99"/>
      <c r="K101" s="99"/>
      <c r="L101" s="99"/>
      <c r="M101" s="99"/>
      <c r="N101" s="99"/>
      <c r="O101" s="99"/>
      <c r="P101" s="59"/>
      <c r="Q101" s="59"/>
      <c r="R101" s="60"/>
    </row>
    <row r="102" spans="1:19" ht="27" customHeight="1" x14ac:dyDescent="0.25">
      <c r="A102" s="17">
        <v>73</v>
      </c>
      <c r="B102" s="17" t="s">
        <v>157</v>
      </c>
      <c r="C102" s="18" t="s">
        <v>158</v>
      </c>
      <c r="D102" s="29">
        <v>7657964.3399999999</v>
      </c>
      <c r="E102" s="29">
        <v>7657964.3399999999</v>
      </c>
      <c r="F102" s="43">
        <v>606</v>
      </c>
      <c r="G102" s="43">
        <v>1004</v>
      </c>
      <c r="H102" s="43">
        <v>423599</v>
      </c>
      <c r="I102" s="43"/>
      <c r="J102" s="42"/>
      <c r="K102" s="43"/>
      <c r="L102" s="41"/>
      <c r="M102" s="41"/>
      <c r="N102" s="41">
        <f>D102-3981058.27</f>
        <v>3676906.07</v>
      </c>
      <c r="O102" s="41">
        <f>E102-3981058.27</f>
        <v>3676906.07</v>
      </c>
      <c r="P102" s="33"/>
      <c r="Q102" s="26"/>
      <c r="R102" s="26"/>
      <c r="S102" s="200"/>
    </row>
    <row r="103" spans="1:19" ht="20.25" customHeight="1" x14ac:dyDescent="0.25">
      <c r="A103" s="461" t="s">
        <v>273</v>
      </c>
      <c r="B103" s="462"/>
      <c r="C103" s="462"/>
      <c r="D103" s="462"/>
      <c r="E103" s="462"/>
      <c r="F103" s="462"/>
      <c r="G103" s="462"/>
      <c r="H103" s="462"/>
      <c r="I103" s="462"/>
      <c r="J103" s="462"/>
      <c r="K103" s="463"/>
      <c r="L103" s="23">
        <f>SUM(L85:L102)</f>
        <v>428642</v>
      </c>
      <c r="M103" s="23">
        <f>SUM(M85:M102)</f>
        <v>503990.4</v>
      </c>
      <c r="N103" s="23">
        <f>SUM(N85:N102)</f>
        <v>4008382.07</v>
      </c>
      <c r="O103" s="23">
        <f>SUM(O85:O102)</f>
        <v>4085057.67</v>
      </c>
      <c r="P103" s="34"/>
      <c r="Q103" s="28"/>
      <c r="R103" s="28"/>
    </row>
    <row r="104" spans="1:19" ht="20.25" customHeight="1" thickBot="1" x14ac:dyDescent="0.3">
      <c r="A104" s="52"/>
      <c r="B104" s="53"/>
      <c r="C104" s="53"/>
      <c r="D104" s="53"/>
      <c r="E104" s="53"/>
      <c r="F104" s="53"/>
      <c r="G104" s="53"/>
      <c r="H104" s="53"/>
      <c r="I104" s="53"/>
      <c r="J104" s="100"/>
      <c r="K104" s="100"/>
      <c r="L104" s="54"/>
      <c r="M104" s="54"/>
      <c r="N104" s="54"/>
      <c r="O104" s="54"/>
      <c r="P104" s="55"/>
      <c r="Q104" s="55"/>
      <c r="R104" s="55"/>
    </row>
    <row r="105" spans="1:19" s="7" customFormat="1" ht="20.25" customHeight="1" x14ac:dyDescent="0.25">
      <c r="A105" s="432" t="s">
        <v>0</v>
      </c>
      <c r="B105" s="434" t="s">
        <v>1</v>
      </c>
      <c r="C105" s="434" t="s">
        <v>3</v>
      </c>
      <c r="D105" s="434" t="s">
        <v>2</v>
      </c>
      <c r="E105" s="437"/>
      <c r="F105" s="434" t="s">
        <v>4</v>
      </c>
      <c r="G105" s="434" t="s">
        <v>151</v>
      </c>
      <c r="H105" s="434" t="s">
        <v>6</v>
      </c>
      <c r="I105" s="434" t="s">
        <v>9</v>
      </c>
      <c r="J105" s="434" t="s">
        <v>12</v>
      </c>
      <c r="K105" s="434" t="s">
        <v>84</v>
      </c>
      <c r="L105" s="434" t="s">
        <v>83</v>
      </c>
      <c r="M105" s="434"/>
      <c r="N105" s="434" t="s">
        <v>85</v>
      </c>
      <c r="O105" s="441"/>
      <c r="P105" s="46"/>
      <c r="Q105" s="466" t="s">
        <v>87</v>
      </c>
      <c r="R105" s="467"/>
    </row>
    <row r="106" spans="1:19" s="7" customFormat="1" ht="20.25" customHeight="1" thickBot="1" x14ac:dyDescent="0.3">
      <c r="A106" s="453"/>
      <c r="B106" s="454"/>
      <c r="C106" s="455"/>
      <c r="D106" s="113" t="s">
        <v>7</v>
      </c>
      <c r="E106" s="113" t="s">
        <v>8</v>
      </c>
      <c r="F106" s="454"/>
      <c r="G106" s="454"/>
      <c r="H106" s="454"/>
      <c r="I106" s="456"/>
      <c r="J106" s="460"/>
      <c r="K106" s="448"/>
      <c r="L106" s="113" t="s">
        <v>7</v>
      </c>
      <c r="M106" s="113" t="s">
        <v>8</v>
      </c>
      <c r="N106" s="48" t="s">
        <v>7</v>
      </c>
      <c r="O106" s="113" t="s">
        <v>8</v>
      </c>
      <c r="P106" s="49"/>
      <c r="Q106" s="468"/>
      <c r="R106" s="469"/>
    </row>
    <row r="107" spans="1:19" s="7" customFormat="1" ht="20.25" customHeight="1" thickBot="1" x14ac:dyDescent="0.3">
      <c r="A107" s="450" t="s">
        <v>106</v>
      </c>
      <c r="B107" s="451"/>
      <c r="C107" s="451"/>
      <c r="D107" s="451"/>
      <c r="E107" s="451"/>
      <c r="F107" s="451"/>
      <c r="G107" s="451"/>
      <c r="H107" s="451"/>
      <c r="I107" s="451"/>
      <c r="J107" s="451"/>
      <c r="K107" s="451"/>
      <c r="L107" s="451"/>
      <c r="M107" s="451"/>
      <c r="N107" s="451"/>
      <c r="O107" s="451"/>
      <c r="P107" s="451"/>
      <c r="Q107" s="451"/>
      <c r="R107" s="452"/>
    </row>
    <row r="108" spans="1:19" s="7" customFormat="1" ht="48.75" customHeight="1" x14ac:dyDescent="0.25">
      <c r="A108" s="64">
        <v>74</v>
      </c>
      <c r="B108" s="64" t="s">
        <v>40</v>
      </c>
      <c r="C108" s="65" t="s">
        <v>116</v>
      </c>
      <c r="D108" s="66">
        <v>500000</v>
      </c>
      <c r="E108" s="66">
        <v>600000</v>
      </c>
      <c r="F108" s="64">
        <v>606</v>
      </c>
      <c r="G108" s="64">
        <v>5015</v>
      </c>
      <c r="H108" s="64">
        <v>424911</v>
      </c>
      <c r="I108" s="69" t="s">
        <v>221</v>
      </c>
      <c r="J108" s="68" t="s">
        <v>247</v>
      </c>
      <c r="K108" s="69" t="s">
        <v>246</v>
      </c>
      <c r="L108" s="70">
        <v>498000</v>
      </c>
      <c r="M108" s="70">
        <v>597600</v>
      </c>
      <c r="N108" s="66">
        <f>D108-L108</f>
        <v>2000</v>
      </c>
      <c r="O108" s="66">
        <f>E108-M108</f>
        <v>2400</v>
      </c>
      <c r="P108" s="35"/>
      <c r="Q108" s="71"/>
      <c r="R108" s="71"/>
    </row>
    <row r="109" spans="1:19" s="22" customFormat="1" ht="47.25" customHeight="1" x14ac:dyDescent="0.25">
      <c r="A109" s="114">
        <v>75</v>
      </c>
      <c r="B109" s="67" t="s">
        <v>61</v>
      </c>
      <c r="C109" s="72" t="s">
        <v>125</v>
      </c>
      <c r="D109" s="74">
        <v>500000</v>
      </c>
      <c r="E109" s="74">
        <v>600000</v>
      </c>
      <c r="F109" s="67">
        <v>606</v>
      </c>
      <c r="G109" s="67">
        <v>5015</v>
      </c>
      <c r="H109" s="67">
        <v>511441</v>
      </c>
      <c r="I109" s="67" t="s">
        <v>222</v>
      </c>
      <c r="J109" s="75" t="s">
        <v>249</v>
      </c>
      <c r="K109" s="67" t="s">
        <v>246</v>
      </c>
      <c r="L109" s="74">
        <v>500000</v>
      </c>
      <c r="M109" s="74">
        <v>500000</v>
      </c>
      <c r="N109" s="74">
        <f>D109-L109</f>
        <v>0</v>
      </c>
      <c r="O109" s="74">
        <f>E109-M109</f>
        <v>100000</v>
      </c>
      <c r="P109" s="33"/>
      <c r="Q109" s="76"/>
      <c r="R109" s="76"/>
    </row>
    <row r="110" spans="1:19" s="22" customFormat="1" ht="26.25" customHeight="1" x14ac:dyDescent="0.25">
      <c r="A110" s="461" t="s">
        <v>141</v>
      </c>
      <c r="B110" s="462"/>
      <c r="C110" s="462"/>
      <c r="D110" s="462"/>
      <c r="E110" s="462"/>
      <c r="F110" s="462"/>
      <c r="G110" s="462"/>
      <c r="H110" s="462"/>
      <c r="I110" s="462"/>
      <c r="J110" s="462"/>
      <c r="K110" s="463"/>
      <c r="L110" s="23">
        <f>SUM(L108:L109)</f>
        <v>998000</v>
      </c>
      <c r="M110" s="23">
        <f>SUM(M108:M109)</f>
        <v>1097600</v>
      </c>
      <c r="N110" s="23">
        <f>SUM(N108:N109)</f>
        <v>2000</v>
      </c>
      <c r="O110" s="23">
        <f>SUM(O108:O109)</f>
        <v>102400</v>
      </c>
      <c r="P110" s="34"/>
      <c r="Q110" s="28"/>
      <c r="R110" s="28"/>
    </row>
    <row r="111" spans="1:19" ht="24.75" customHeight="1" thickBot="1" x14ac:dyDescent="0.3">
      <c r="A111" s="477"/>
      <c r="B111" s="478"/>
      <c r="C111" s="478"/>
      <c r="D111" s="478"/>
      <c r="E111" s="478"/>
      <c r="F111" s="478"/>
      <c r="G111" s="478"/>
      <c r="H111" s="478"/>
      <c r="I111" s="478"/>
      <c r="J111" s="478"/>
      <c r="K111" s="478"/>
      <c r="L111" s="478"/>
      <c r="M111" s="478"/>
      <c r="N111" s="478"/>
      <c r="O111" s="478"/>
      <c r="P111" s="478"/>
      <c r="Q111" s="478"/>
      <c r="R111" s="478"/>
    </row>
    <row r="112" spans="1:19" ht="21" customHeight="1" x14ac:dyDescent="0.25">
      <c r="A112" s="479" t="s">
        <v>0</v>
      </c>
      <c r="B112" s="481" t="s">
        <v>1</v>
      </c>
      <c r="C112" s="481" t="s">
        <v>3</v>
      </c>
      <c r="D112" s="481" t="s">
        <v>2</v>
      </c>
      <c r="E112" s="484"/>
      <c r="F112" s="481" t="s">
        <v>4</v>
      </c>
      <c r="G112" s="481" t="s">
        <v>5</v>
      </c>
      <c r="H112" s="481" t="s">
        <v>6</v>
      </c>
      <c r="I112" s="481" t="s">
        <v>9</v>
      </c>
      <c r="J112" s="481" t="s">
        <v>12</v>
      </c>
      <c r="K112" s="481" t="s">
        <v>84</v>
      </c>
      <c r="L112" s="481" t="s">
        <v>83</v>
      </c>
      <c r="M112" s="481"/>
      <c r="N112" s="481" t="s">
        <v>85</v>
      </c>
      <c r="O112" s="492"/>
      <c r="P112" s="31"/>
      <c r="Q112" s="485" t="s">
        <v>87</v>
      </c>
      <c r="R112" s="486"/>
    </row>
    <row r="113" spans="1:18" ht="15.75" thickBot="1" x14ac:dyDescent="0.3">
      <c r="A113" s="480"/>
      <c r="B113" s="482"/>
      <c r="C113" s="483"/>
      <c r="D113" s="118" t="s">
        <v>7</v>
      </c>
      <c r="E113" s="118" t="s">
        <v>8</v>
      </c>
      <c r="F113" s="482"/>
      <c r="G113" s="482"/>
      <c r="H113" s="482"/>
      <c r="I113" s="489"/>
      <c r="J113" s="490"/>
      <c r="K113" s="491"/>
      <c r="L113" s="118" t="s">
        <v>7</v>
      </c>
      <c r="M113" s="118" t="s">
        <v>8</v>
      </c>
      <c r="N113" s="117" t="s">
        <v>7</v>
      </c>
      <c r="O113" s="118" t="s">
        <v>8</v>
      </c>
      <c r="P113" s="32"/>
      <c r="Q113" s="485"/>
      <c r="R113" s="486"/>
    </row>
    <row r="114" spans="1:18" ht="15.75" thickBot="1" x14ac:dyDescent="0.3">
      <c r="A114" s="450" t="s">
        <v>106</v>
      </c>
      <c r="B114" s="451"/>
      <c r="C114" s="451"/>
      <c r="D114" s="451"/>
      <c r="E114" s="451"/>
      <c r="F114" s="451"/>
      <c r="G114" s="451"/>
      <c r="H114" s="451"/>
      <c r="I114" s="451"/>
      <c r="J114" s="451"/>
      <c r="K114" s="451"/>
      <c r="L114" s="451"/>
      <c r="M114" s="451"/>
      <c r="N114" s="451"/>
      <c r="O114" s="451"/>
      <c r="P114" s="451"/>
      <c r="Q114" s="451"/>
      <c r="R114" s="452"/>
    </row>
    <row r="115" spans="1:18" ht="28.5" customHeight="1" x14ac:dyDescent="0.25">
      <c r="A115" s="67">
        <v>76</v>
      </c>
      <c r="B115" s="67" t="s">
        <v>142</v>
      </c>
      <c r="C115" s="72" t="s">
        <v>143</v>
      </c>
      <c r="D115" s="74">
        <v>100000</v>
      </c>
      <c r="E115" s="74">
        <v>120000</v>
      </c>
      <c r="F115" s="67">
        <v>614</v>
      </c>
      <c r="G115" s="67">
        <v>1001</v>
      </c>
      <c r="H115" s="67">
        <v>426919</v>
      </c>
      <c r="I115" s="67" t="s">
        <v>178</v>
      </c>
      <c r="J115" s="75" t="s">
        <v>190</v>
      </c>
      <c r="K115" s="67" t="s">
        <v>198</v>
      </c>
      <c r="L115" s="74">
        <v>99950</v>
      </c>
      <c r="M115" s="74">
        <v>119940</v>
      </c>
      <c r="N115" s="74">
        <f>D115-L115</f>
        <v>50</v>
      </c>
      <c r="O115" s="74">
        <f>E115-M115</f>
        <v>60</v>
      </c>
      <c r="P115" s="34"/>
      <c r="Q115" s="76"/>
      <c r="R115" s="76"/>
    </row>
    <row r="116" spans="1:18" ht="27.75" customHeight="1" x14ac:dyDescent="0.25">
      <c r="A116" s="123">
        <v>77</v>
      </c>
      <c r="B116" s="128" t="s">
        <v>144</v>
      </c>
      <c r="C116" s="143" t="s">
        <v>145</v>
      </c>
      <c r="D116" s="126">
        <v>100000</v>
      </c>
      <c r="E116" s="126">
        <v>120000</v>
      </c>
      <c r="F116" s="123">
        <v>614</v>
      </c>
      <c r="G116" s="123">
        <v>1001</v>
      </c>
      <c r="H116" s="123">
        <v>426919</v>
      </c>
      <c r="I116" s="123"/>
      <c r="J116" s="127"/>
      <c r="K116" s="123"/>
      <c r="L116" s="126"/>
      <c r="M116" s="126"/>
      <c r="N116" s="126"/>
      <c r="O116" s="126"/>
      <c r="P116" s="34"/>
      <c r="Q116" s="26"/>
      <c r="R116" s="26"/>
    </row>
    <row r="117" spans="1:18" ht="27.75" customHeight="1" x14ac:dyDescent="0.25">
      <c r="A117" s="123">
        <v>78</v>
      </c>
      <c r="B117" s="128" t="s">
        <v>148</v>
      </c>
      <c r="C117" s="143" t="s">
        <v>149</v>
      </c>
      <c r="D117" s="126">
        <v>350000</v>
      </c>
      <c r="E117" s="126">
        <v>420000</v>
      </c>
      <c r="F117" s="123">
        <v>614</v>
      </c>
      <c r="G117" s="123">
        <v>1001</v>
      </c>
      <c r="H117" s="123">
        <v>425222</v>
      </c>
      <c r="I117" s="123"/>
      <c r="J117" s="127"/>
      <c r="K117" s="123"/>
      <c r="L117" s="126"/>
      <c r="M117" s="126"/>
      <c r="N117" s="126"/>
      <c r="O117" s="126"/>
      <c r="P117" s="34"/>
      <c r="Q117" s="26"/>
      <c r="R117" s="26"/>
    </row>
    <row r="118" spans="1:18" ht="35.25" customHeight="1" x14ac:dyDescent="0.25">
      <c r="A118" s="123">
        <v>79</v>
      </c>
      <c r="B118" s="128" t="s">
        <v>150</v>
      </c>
      <c r="C118" s="143" t="s">
        <v>303</v>
      </c>
      <c r="D118" s="126">
        <v>350000</v>
      </c>
      <c r="E118" s="126">
        <v>420000</v>
      </c>
      <c r="F118" s="123">
        <v>614</v>
      </c>
      <c r="G118" s="123">
        <v>1001</v>
      </c>
      <c r="H118" s="123">
        <v>425222</v>
      </c>
      <c r="I118" s="123"/>
      <c r="J118" s="127"/>
      <c r="K118" s="123"/>
      <c r="L118" s="126"/>
      <c r="M118" s="126"/>
      <c r="N118" s="126"/>
      <c r="O118" s="126"/>
      <c r="P118" s="34"/>
      <c r="Q118" s="26"/>
      <c r="R118" s="26"/>
    </row>
    <row r="119" spans="1:18" ht="30" customHeight="1" x14ac:dyDescent="0.25">
      <c r="A119" s="78">
        <v>80</v>
      </c>
      <c r="B119" s="67" t="s">
        <v>237</v>
      </c>
      <c r="C119" s="72" t="s">
        <v>238</v>
      </c>
      <c r="D119" s="77">
        <v>125000</v>
      </c>
      <c r="E119" s="74">
        <v>150000</v>
      </c>
      <c r="F119" s="67">
        <v>614</v>
      </c>
      <c r="G119" s="67">
        <v>1001</v>
      </c>
      <c r="H119" s="67">
        <v>423212</v>
      </c>
      <c r="I119" s="67" t="s">
        <v>245</v>
      </c>
      <c r="J119" s="75" t="s">
        <v>263</v>
      </c>
      <c r="K119" s="67" t="s">
        <v>264</v>
      </c>
      <c r="L119" s="74">
        <v>72498</v>
      </c>
      <c r="M119" s="74">
        <v>86997.6</v>
      </c>
      <c r="N119" s="74">
        <f>D119-L119</f>
        <v>52502</v>
      </c>
      <c r="O119" s="74">
        <f>E119-M119</f>
        <v>63002.399999999994</v>
      </c>
      <c r="P119" s="34"/>
      <c r="Q119" s="76"/>
      <c r="R119" s="76"/>
    </row>
    <row r="120" spans="1:18" ht="27" customHeight="1" x14ac:dyDescent="0.25">
      <c r="A120" s="461" t="s">
        <v>275</v>
      </c>
      <c r="B120" s="462"/>
      <c r="C120" s="462"/>
      <c r="D120" s="462"/>
      <c r="E120" s="462"/>
      <c r="F120" s="462"/>
      <c r="G120" s="462"/>
      <c r="H120" s="462"/>
      <c r="I120" s="462"/>
      <c r="J120" s="462"/>
      <c r="K120" s="463"/>
      <c r="L120" s="23">
        <f>SUM(L115:L119)</f>
        <v>172448</v>
      </c>
      <c r="M120" s="23">
        <f>SUM(M115:M119)</f>
        <v>206937.60000000001</v>
      </c>
      <c r="N120" s="23">
        <f>SUM(N115:N119)</f>
        <v>52552</v>
      </c>
      <c r="O120" s="23">
        <f>SUM(O115:O119)</f>
        <v>63062.399999999994</v>
      </c>
      <c r="P120" s="34"/>
      <c r="Q120" s="28"/>
      <c r="R120" s="28"/>
    </row>
    <row r="121" spans="1:18" s="7" customFormat="1" ht="27" customHeight="1" x14ac:dyDescent="0.25">
      <c r="A121" s="109"/>
      <c r="B121" s="110"/>
      <c r="C121" s="110"/>
      <c r="D121" s="110"/>
      <c r="E121" s="110"/>
      <c r="F121" s="110"/>
      <c r="G121" s="110"/>
      <c r="H121" s="110"/>
      <c r="I121" s="110"/>
      <c r="J121" s="110"/>
      <c r="K121" s="110"/>
      <c r="L121" s="111"/>
      <c r="M121" s="111"/>
      <c r="N121" s="111"/>
      <c r="O121" s="111"/>
      <c r="P121" s="112"/>
      <c r="Q121" s="112"/>
      <c r="R121" s="112"/>
    </row>
    <row r="122" spans="1:18" ht="27" customHeight="1" x14ac:dyDescent="0.25">
      <c r="A122" s="487"/>
      <c r="B122" s="478"/>
      <c r="C122" s="478"/>
      <c r="D122" s="478"/>
      <c r="E122" s="478"/>
      <c r="F122" s="478"/>
      <c r="G122" s="478"/>
      <c r="H122" s="478"/>
      <c r="I122" s="478"/>
      <c r="J122" s="478"/>
      <c r="K122" s="478"/>
      <c r="L122" s="478"/>
      <c r="M122" s="478"/>
      <c r="N122" s="478"/>
      <c r="O122" s="478"/>
      <c r="P122" s="478"/>
      <c r="Q122" s="478"/>
      <c r="R122" s="478"/>
    </row>
    <row r="123" spans="1:18" ht="25.5" customHeight="1" x14ac:dyDescent="0.25">
      <c r="A123" s="488" t="s">
        <v>86</v>
      </c>
      <c r="B123" s="488"/>
      <c r="C123" s="488"/>
      <c r="D123" s="488"/>
      <c r="E123" s="488"/>
      <c r="F123" s="488"/>
      <c r="G123" s="488"/>
      <c r="H123" s="488"/>
      <c r="I123" s="488"/>
      <c r="J123" s="488"/>
      <c r="K123" s="488"/>
      <c r="L123" s="101">
        <f>SUM(L120+L110+L103+L80)</f>
        <v>5577164.6099999994</v>
      </c>
      <c r="M123" s="101">
        <f>SUM(M120+M110+M103+M80)</f>
        <v>6347556.7199999997</v>
      </c>
      <c r="N123" s="101">
        <f>SUM(N120+N110+N103+N80)</f>
        <v>5633101.1299999999</v>
      </c>
      <c r="O123" s="101">
        <f>SUM(O120+O110+O103+O80)</f>
        <v>6326461.3500000006</v>
      </c>
      <c r="P123" s="34"/>
      <c r="Q123" s="34"/>
      <c r="R123" s="34"/>
    </row>
  </sheetData>
  <mergeCells count="126">
    <mergeCell ref="A114:R114"/>
    <mergeCell ref="A120:K120"/>
    <mergeCell ref="A122:R122"/>
    <mergeCell ref="A123:K123"/>
    <mergeCell ref="H112:H113"/>
    <mergeCell ref="I112:I113"/>
    <mergeCell ref="J112:J113"/>
    <mergeCell ref="K112:K113"/>
    <mergeCell ref="L112:M112"/>
    <mergeCell ref="N112:O112"/>
    <mergeCell ref="Q105:R106"/>
    <mergeCell ref="A107:R107"/>
    <mergeCell ref="A110:K110"/>
    <mergeCell ref="A111:R111"/>
    <mergeCell ref="A112:A113"/>
    <mergeCell ref="B112:B113"/>
    <mergeCell ref="C112:C113"/>
    <mergeCell ref="D112:E112"/>
    <mergeCell ref="F112:F113"/>
    <mergeCell ref="G112:G113"/>
    <mergeCell ref="H105:H106"/>
    <mergeCell ref="I105:I106"/>
    <mergeCell ref="J105:J106"/>
    <mergeCell ref="K105:K106"/>
    <mergeCell ref="L105:M105"/>
    <mergeCell ref="N105:O105"/>
    <mergeCell ref="Q112:R113"/>
    <mergeCell ref="O85:O87"/>
    <mergeCell ref="H88:H96"/>
    <mergeCell ref="N88:N97"/>
    <mergeCell ref="O88:O97"/>
    <mergeCell ref="A103:K103"/>
    <mergeCell ref="A105:A106"/>
    <mergeCell ref="B105:B106"/>
    <mergeCell ref="C105:C106"/>
    <mergeCell ref="D105:E105"/>
    <mergeCell ref="F105:F106"/>
    <mergeCell ref="G105:G106"/>
    <mergeCell ref="G88:G96"/>
    <mergeCell ref="F88:F96"/>
    <mergeCell ref="E88:E96"/>
    <mergeCell ref="D88:D96"/>
    <mergeCell ref="C88:C96"/>
    <mergeCell ref="B88:B96"/>
    <mergeCell ref="A88:A97"/>
    <mergeCell ref="Q82:R83"/>
    <mergeCell ref="A84:R84"/>
    <mergeCell ref="A85:A87"/>
    <mergeCell ref="B85:B87"/>
    <mergeCell ref="C85:C87"/>
    <mergeCell ref="D85:D87"/>
    <mergeCell ref="E85:E87"/>
    <mergeCell ref="F85:F87"/>
    <mergeCell ref="G85:G87"/>
    <mergeCell ref="H85:H87"/>
    <mergeCell ref="H82:H83"/>
    <mergeCell ref="I82:I83"/>
    <mergeCell ref="J82:J83"/>
    <mergeCell ref="K82:K83"/>
    <mergeCell ref="L82:M82"/>
    <mergeCell ref="N82:O82"/>
    <mergeCell ref="A82:A83"/>
    <mergeCell ref="B82:B83"/>
    <mergeCell ref="C82:C83"/>
    <mergeCell ref="D82:E82"/>
    <mergeCell ref="F82:F83"/>
    <mergeCell ref="G82:G83"/>
    <mergeCell ref="I85:I87"/>
    <mergeCell ref="N85:N87"/>
    <mergeCell ref="A80:K80"/>
    <mergeCell ref="F40:F41"/>
    <mergeCell ref="G40:G41"/>
    <mergeCell ref="H40:H41"/>
    <mergeCell ref="N40:N41"/>
    <mergeCell ref="O40:O41"/>
    <mergeCell ref="A48:A50"/>
    <mergeCell ref="B48:B50"/>
    <mergeCell ref="C48:C50"/>
    <mergeCell ref="D48:D50"/>
    <mergeCell ref="E48:E50"/>
    <mergeCell ref="I4:I5"/>
    <mergeCell ref="O27:O28"/>
    <mergeCell ref="A40:A41"/>
    <mergeCell ref="B40:B41"/>
    <mergeCell ref="C40:C41"/>
    <mergeCell ref="D40:D41"/>
    <mergeCell ref="E40:E41"/>
    <mergeCell ref="F48:F50"/>
    <mergeCell ref="G48:G50"/>
    <mergeCell ref="H48:H50"/>
    <mergeCell ref="N48:N50"/>
    <mergeCell ref="O48:O50"/>
    <mergeCell ref="A27:A28"/>
    <mergeCell ref="B27:B28"/>
    <mergeCell ref="C27:C28"/>
    <mergeCell ref="D27:D28"/>
    <mergeCell ref="E27:E28"/>
    <mergeCell ref="F27:F28"/>
    <mergeCell ref="G27:G28"/>
    <mergeCell ref="H27:H28"/>
    <mergeCell ref="N27:N28"/>
    <mergeCell ref="J4:J5"/>
    <mergeCell ref="S4:S5"/>
    <mergeCell ref="B2:N2"/>
    <mergeCell ref="K4:K5"/>
    <mergeCell ref="L4:M4"/>
    <mergeCell ref="N4:O4"/>
    <mergeCell ref="Q4:Q5"/>
    <mergeCell ref="A6:R6"/>
    <mergeCell ref="A13:A14"/>
    <mergeCell ref="B13:B14"/>
    <mergeCell ref="C13:C14"/>
    <mergeCell ref="D13:D14"/>
    <mergeCell ref="E13:E14"/>
    <mergeCell ref="F13:F14"/>
    <mergeCell ref="G13:G14"/>
    <mergeCell ref="H13:H14"/>
    <mergeCell ref="N13:N14"/>
    <mergeCell ref="O13:O14"/>
    <mergeCell ref="A4:A5"/>
    <mergeCell ref="B4:B5"/>
    <mergeCell ref="C4:C5"/>
    <mergeCell ref="D4:E4"/>
    <mergeCell ref="F4:F5"/>
    <mergeCell ref="G4:G5"/>
    <mergeCell ref="H4:H5"/>
  </mergeCells>
  <pageMargins left="0.7" right="0.7" top="0.75" bottom="0.75" header="0.3" footer="0.3"/>
  <pageSetup paperSize="9" orientation="landscape" horizontalDpi="4294967294" verticalDpi="4294967294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8"/>
  <sheetViews>
    <sheetView topLeftCell="A67" zoomScaleNormal="100" workbookViewId="0">
      <selection activeCell="G84" sqref="G84:G86"/>
    </sheetView>
  </sheetViews>
  <sheetFormatPr defaultRowHeight="15" x14ac:dyDescent="0.25"/>
  <cols>
    <col min="1" max="1" width="6" style="4" customWidth="1"/>
    <col min="2" max="2" width="8.5703125" style="4" customWidth="1"/>
    <col min="3" max="3" width="32.7109375" style="3" customWidth="1"/>
    <col min="4" max="4" width="15" style="6" customWidth="1"/>
    <col min="5" max="5" width="17.5703125" style="6" customWidth="1"/>
    <col min="6" max="6" width="16" style="4" customWidth="1"/>
    <col min="7" max="7" width="24" style="4" customWidth="1"/>
    <col min="8" max="8" width="25.42578125" style="4" customWidth="1"/>
    <col min="9" max="9" width="11.140625" customWidth="1"/>
  </cols>
  <sheetData>
    <row r="1" spans="1:8" x14ac:dyDescent="0.25">
      <c r="C1" s="24"/>
    </row>
    <row r="2" spans="1:8" ht="27" customHeight="1" x14ac:dyDescent="0.25">
      <c r="A2" s="8"/>
      <c r="B2" s="9"/>
      <c r="C2" s="9"/>
      <c r="D2" s="494" t="s">
        <v>305</v>
      </c>
      <c r="E2" s="495"/>
      <c r="F2" s="495"/>
      <c r="G2" s="495"/>
      <c r="H2" s="495"/>
    </row>
    <row r="3" spans="1:8" ht="15.75" thickBot="1" x14ac:dyDescent="0.3">
      <c r="A3" s="11"/>
      <c r="B3" s="11"/>
      <c r="C3" s="12"/>
      <c r="D3" s="13"/>
      <c r="E3" s="13"/>
      <c r="F3" s="11"/>
      <c r="G3" s="11"/>
      <c r="H3" s="11"/>
    </row>
    <row r="4" spans="1:8" ht="35.25" customHeight="1" x14ac:dyDescent="0.25">
      <c r="A4" s="432" t="s">
        <v>0</v>
      </c>
      <c r="B4" s="434" t="s">
        <v>1</v>
      </c>
      <c r="C4" s="434" t="s">
        <v>3</v>
      </c>
      <c r="D4" s="434" t="s">
        <v>304</v>
      </c>
      <c r="E4" s="437"/>
      <c r="F4" s="434" t="s">
        <v>4</v>
      </c>
      <c r="G4" s="434" t="s">
        <v>5</v>
      </c>
      <c r="H4" s="434" t="s">
        <v>6</v>
      </c>
    </row>
    <row r="5" spans="1:8" ht="24" customHeight="1" thickBot="1" x14ac:dyDescent="0.3">
      <c r="A5" s="453"/>
      <c r="B5" s="454"/>
      <c r="C5" s="455"/>
      <c r="D5" s="113" t="s">
        <v>7</v>
      </c>
      <c r="E5" s="113" t="s">
        <v>8</v>
      </c>
      <c r="F5" s="454"/>
      <c r="G5" s="454"/>
      <c r="H5" s="454"/>
    </row>
    <row r="6" spans="1:8" ht="21.75" customHeight="1" thickBot="1" x14ac:dyDescent="0.3">
      <c r="A6" s="450" t="s">
        <v>106</v>
      </c>
      <c r="B6" s="451"/>
      <c r="C6" s="451"/>
      <c r="D6" s="451"/>
      <c r="E6" s="451"/>
      <c r="F6" s="451"/>
      <c r="G6" s="451"/>
      <c r="H6" s="451"/>
    </row>
    <row r="7" spans="1:8" ht="33.75" customHeight="1" x14ac:dyDescent="0.25">
      <c r="A7" s="64">
        <v>1</v>
      </c>
      <c r="B7" s="64" t="s">
        <v>10</v>
      </c>
      <c r="C7" s="65" t="s">
        <v>88</v>
      </c>
      <c r="D7" s="66">
        <v>52492.4</v>
      </c>
      <c r="E7" s="66">
        <v>64566.64</v>
      </c>
      <c r="F7" s="64">
        <v>606</v>
      </c>
      <c r="G7" s="64">
        <v>1005</v>
      </c>
      <c r="H7" s="64">
        <v>426911</v>
      </c>
    </row>
    <row r="8" spans="1:8" ht="31.5" x14ac:dyDescent="0.25">
      <c r="A8" s="67">
        <v>2</v>
      </c>
      <c r="B8" s="67" t="s">
        <v>13</v>
      </c>
      <c r="C8" s="72" t="s">
        <v>89</v>
      </c>
      <c r="D8" s="73">
        <v>9191.6600000000035</v>
      </c>
      <c r="E8" s="74">
        <v>11030</v>
      </c>
      <c r="F8" s="67">
        <v>606</v>
      </c>
      <c r="G8" s="67">
        <v>1005</v>
      </c>
      <c r="H8" s="67">
        <v>426911</v>
      </c>
    </row>
    <row r="9" spans="1:8" ht="33.75" customHeight="1" x14ac:dyDescent="0.25">
      <c r="A9" s="123">
        <v>3</v>
      </c>
      <c r="B9" s="123" t="s">
        <v>14</v>
      </c>
      <c r="C9" s="124" t="s">
        <v>90</v>
      </c>
      <c r="D9" s="126">
        <v>300000</v>
      </c>
      <c r="E9" s="126">
        <v>360000</v>
      </c>
      <c r="F9" s="123">
        <v>606</v>
      </c>
      <c r="G9" s="123">
        <v>1005</v>
      </c>
      <c r="H9" s="123">
        <v>512921</v>
      </c>
    </row>
    <row r="10" spans="1:8" ht="26.25" customHeight="1" x14ac:dyDescent="0.25">
      <c r="A10" s="123">
        <v>4</v>
      </c>
      <c r="B10" s="123" t="s">
        <v>15</v>
      </c>
      <c r="C10" s="124" t="s">
        <v>251</v>
      </c>
      <c r="D10" s="126">
        <v>416667</v>
      </c>
      <c r="E10" s="126">
        <v>500000</v>
      </c>
      <c r="F10" s="123">
        <v>606</v>
      </c>
      <c r="G10" s="123">
        <v>1005</v>
      </c>
      <c r="H10" s="123">
        <v>426913</v>
      </c>
    </row>
    <row r="11" spans="1:8" ht="25.5" customHeight="1" x14ac:dyDescent="0.25">
      <c r="A11" s="123">
        <v>5</v>
      </c>
      <c r="B11" s="128" t="s">
        <v>16</v>
      </c>
      <c r="C11" s="124" t="s">
        <v>91</v>
      </c>
      <c r="D11" s="126">
        <v>83333</v>
      </c>
      <c r="E11" s="126">
        <v>100000</v>
      </c>
      <c r="F11" s="123">
        <v>606</v>
      </c>
      <c r="G11" s="123">
        <v>1005</v>
      </c>
      <c r="H11" s="123">
        <v>426919</v>
      </c>
    </row>
    <row r="12" spans="1:8" ht="23.25" customHeight="1" x14ac:dyDescent="0.25">
      <c r="A12" s="123">
        <v>7</v>
      </c>
      <c r="B12" s="123" t="s">
        <v>17</v>
      </c>
      <c r="C12" s="124" t="s">
        <v>92</v>
      </c>
      <c r="D12" s="126">
        <v>400000</v>
      </c>
      <c r="E12" s="126">
        <v>480000</v>
      </c>
      <c r="F12" s="123">
        <v>606</v>
      </c>
      <c r="G12" s="123">
        <v>1005</v>
      </c>
      <c r="H12" s="123">
        <v>426913</v>
      </c>
    </row>
    <row r="13" spans="1:8" ht="9.75" customHeight="1" x14ac:dyDescent="0.25">
      <c r="A13" s="420">
        <v>8</v>
      </c>
      <c r="B13" s="420" t="s">
        <v>18</v>
      </c>
      <c r="C13" s="422" t="s">
        <v>302</v>
      </c>
      <c r="D13" s="424">
        <v>400</v>
      </c>
      <c r="E13" s="424">
        <v>480</v>
      </c>
      <c r="F13" s="420">
        <v>606</v>
      </c>
      <c r="G13" s="420">
        <v>1005</v>
      </c>
      <c r="H13" s="420">
        <v>426913</v>
      </c>
    </row>
    <row r="14" spans="1:8" ht="9.75" customHeight="1" x14ac:dyDescent="0.25">
      <c r="A14" s="421"/>
      <c r="B14" s="421"/>
      <c r="C14" s="423"/>
      <c r="D14" s="425"/>
      <c r="E14" s="425"/>
      <c r="F14" s="421"/>
      <c r="G14" s="421"/>
      <c r="H14" s="421"/>
    </row>
    <row r="15" spans="1:8" ht="24" customHeight="1" x14ac:dyDescent="0.25">
      <c r="A15" s="123">
        <v>9</v>
      </c>
      <c r="B15" s="123" t="s">
        <v>19</v>
      </c>
      <c r="C15" s="124" t="s">
        <v>93</v>
      </c>
      <c r="D15" s="125">
        <v>166667</v>
      </c>
      <c r="E15" s="126">
        <v>200000</v>
      </c>
      <c r="F15" s="123">
        <v>606</v>
      </c>
      <c r="G15" s="123">
        <v>1005</v>
      </c>
      <c r="H15" s="123">
        <v>426913</v>
      </c>
    </row>
    <row r="16" spans="1:8" ht="24" customHeight="1" x14ac:dyDescent="0.25">
      <c r="A16" s="123">
        <v>10</v>
      </c>
      <c r="B16" s="123" t="s">
        <v>20</v>
      </c>
      <c r="C16" s="124" t="s">
        <v>94</v>
      </c>
      <c r="D16" s="126">
        <v>416667</v>
      </c>
      <c r="E16" s="126">
        <v>500000</v>
      </c>
      <c r="F16" s="123">
        <v>606</v>
      </c>
      <c r="G16" s="123">
        <v>1005</v>
      </c>
      <c r="H16" s="123">
        <v>512211</v>
      </c>
    </row>
    <row r="17" spans="1:8" ht="20.25" customHeight="1" x14ac:dyDescent="0.25">
      <c r="A17" s="123">
        <v>11</v>
      </c>
      <c r="B17" s="123" t="s">
        <v>21</v>
      </c>
      <c r="C17" s="124" t="s">
        <v>95</v>
      </c>
      <c r="D17" s="126">
        <v>166667</v>
      </c>
      <c r="E17" s="126">
        <v>200000</v>
      </c>
      <c r="F17" s="123">
        <v>606</v>
      </c>
      <c r="G17" s="123">
        <v>1005</v>
      </c>
      <c r="H17" s="123">
        <v>512241</v>
      </c>
    </row>
    <row r="18" spans="1:8" ht="22.5" customHeight="1" x14ac:dyDescent="0.25">
      <c r="A18" s="123">
        <v>12</v>
      </c>
      <c r="B18" s="123" t="s">
        <v>22</v>
      </c>
      <c r="C18" s="124" t="s">
        <v>96</v>
      </c>
      <c r="D18" s="126">
        <v>83333</v>
      </c>
      <c r="E18" s="126">
        <v>100000</v>
      </c>
      <c r="F18" s="123">
        <v>606</v>
      </c>
      <c r="G18" s="123">
        <v>1005</v>
      </c>
      <c r="H18" s="123">
        <v>512242</v>
      </c>
    </row>
    <row r="19" spans="1:8" ht="21" customHeight="1" x14ac:dyDescent="0.25">
      <c r="A19" s="123">
        <v>13</v>
      </c>
      <c r="B19" s="123" t="s">
        <v>23</v>
      </c>
      <c r="C19" s="124" t="s">
        <v>97</v>
      </c>
      <c r="D19" s="126">
        <v>250000</v>
      </c>
      <c r="E19" s="126">
        <v>300000</v>
      </c>
      <c r="F19" s="123">
        <v>606</v>
      </c>
      <c r="G19" s="123">
        <v>1005</v>
      </c>
      <c r="H19" s="123">
        <v>512241</v>
      </c>
    </row>
    <row r="20" spans="1:8" ht="21" customHeight="1" x14ac:dyDescent="0.25">
      <c r="A20" s="123">
        <v>14</v>
      </c>
      <c r="B20" s="123" t="s">
        <v>24</v>
      </c>
      <c r="C20" s="124" t="s">
        <v>11</v>
      </c>
      <c r="D20" s="126">
        <v>100000</v>
      </c>
      <c r="E20" s="126">
        <v>120000</v>
      </c>
      <c r="F20" s="123">
        <v>606</v>
      </c>
      <c r="G20" s="123">
        <v>1005</v>
      </c>
      <c r="H20" s="123">
        <v>426491</v>
      </c>
    </row>
    <row r="21" spans="1:8" ht="21.75" customHeight="1" x14ac:dyDescent="0.25">
      <c r="A21" s="123">
        <v>15</v>
      </c>
      <c r="B21" s="123" t="s">
        <v>25</v>
      </c>
      <c r="C21" s="124" t="s">
        <v>98</v>
      </c>
      <c r="D21" s="126">
        <v>35000</v>
      </c>
      <c r="E21" s="126">
        <v>42000</v>
      </c>
      <c r="F21" s="123">
        <v>606</v>
      </c>
      <c r="G21" s="123">
        <v>1005</v>
      </c>
      <c r="H21" s="123">
        <v>426919</v>
      </c>
    </row>
    <row r="22" spans="1:8" ht="22.5" customHeight="1" x14ac:dyDescent="0.25">
      <c r="A22" s="123">
        <v>16</v>
      </c>
      <c r="B22" s="123" t="s">
        <v>27</v>
      </c>
      <c r="C22" s="124" t="s">
        <v>99</v>
      </c>
      <c r="D22" s="125">
        <v>120000</v>
      </c>
      <c r="E22" s="126">
        <v>144000</v>
      </c>
      <c r="F22" s="123">
        <v>606</v>
      </c>
      <c r="G22" s="123">
        <v>1005</v>
      </c>
      <c r="H22" s="123">
        <v>512241</v>
      </c>
    </row>
    <row r="23" spans="1:8" s="4" customFormat="1" ht="23.25" customHeight="1" x14ac:dyDescent="0.25">
      <c r="A23" s="123">
        <v>17</v>
      </c>
      <c r="B23" s="128" t="s">
        <v>28</v>
      </c>
      <c r="C23" s="124" t="s">
        <v>100</v>
      </c>
      <c r="D23" s="132">
        <v>200000</v>
      </c>
      <c r="E23" s="133">
        <v>240000</v>
      </c>
      <c r="F23" s="134">
        <v>606</v>
      </c>
      <c r="G23" s="123">
        <v>1005</v>
      </c>
      <c r="H23" s="123">
        <v>512811</v>
      </c>
    </row>
    <row r="24" spans="1:8" ht="23.25" customHeight="1" x14ac:dyDescent="0.25">
      <c r="A24" s="123">
        <v>18</v>
      </c>
      <c r="B24" s="123" t="s">
        <v>29</v>
      </c>
      <c r="C24" s="124" t="s">
        <v>101</v>
      </c>
      <c r="D24" s="125">
        <v>33000</v>
      </c>
      <c r="E24" s="126">
        <v>39600</v>
      </c>
      <c r="F24" s="123">
        <v>606</v>
      </c>
      <c r="G24" s="123">
        <v>1005</v>
      </c>
      <c r="H24" s="123">
        <v>512811</v>
      </c>
    </row>
    <row r="25" spans="1:8" ht="24.75" customHeight="1" x14ac:dyDescent="0.25">
      <c r="A25" s="123">
        <v>19</v>
      </c>
      <c r="B25" s="123" t="s">
        <v>30</v>
      </c>
      <c r="C25" s="124" t="s">
        <v>102</v>
      </c>
      <c r="D25" s="125">
        <v>367500</v>
      </c>
      <c r="E25" s="126">
        <v>441000</v>
      </c>
      <c r="F25" s="123">
        <v>606</v>
      </c>
      <c r="G25" s="123">
        <v>1005</v>
      </c>
      <c r="H25" s="123">
        <v>512811</v>
      </c>
    </row>
    <row r="26" spans="1:8" s="7" customFormat="1" ht="21" customHeight="1" x14ac:dyDescent="0.25">
      <c r="A26" s="123">
        <v>20</v>
      </c>
      <c r="B26" s="123" t="s">
        <v>31</v>
      </c>
      <c r="C26" s="124" t="s">
        <v>103</v>
      </c>
      <c r="D26" s="125">
        <v>20000</v>
      </c>
      <c r="E26" s="126">
        <v>24000</v>
      </c>
      <c r="F26" s="123">
        <v>606</v>
      </c>
      <c r="G26" s="123">
        <v>1005</v>
      </c>
      <c r="H26" s="123">
        <v>512811</v>
      </c>
    </row>
    <row r="27" spans="1:8" ht="17.25" customHeight="1" x14ac:dyDescent="0.25">
      <c r="A27" s="459">
        <v>21</v>
      </c>
      <c r="B27" s="420" t="s">
        <v>107</v>
      </c>
      <c r="C27" s="422" t="s">
        <v>80</v>
      </c>
      <c r="D27" s="424">
        <v>65463.669999999984</v>
      </c>
      <c r="E27" s="424">
        <v>78571.440000000031</v>
      </c>
      <c r="F27" s="420">
        <v>606</v>
      </c>
      <c r="G27" s="420">
        <v>1005</v>
      </c>
      <c r="H27" s="420">
        <v>421621</v>
      </c>
    </row>
    <row r="28" spans="1:8" ht="12.75" customHeight="1" x14ac:dyDescent="0.25">
      <c r="A28" s="421"/>
      <c r="B28" s="421"/>
      <c r="C28" s="423"/>
      <c r="D28" s="425"/>
      <c r="E28" s="425"/>
      <c r="F28" s="421"/>
      <c r="G28" s="421"/>
      <c r="H28" s="421"/>
    </row>
    <row r="29" spans="1:8" ht="25.5" customHeight="1" x14ac:dyDescent="0.25">
      <c r="A29" s="17">
        <v>22</v>
      </c>
      <c r="B29" s="17" t="s">
        <v>32</v>
      </c>
      <c r="C29" s="18" t="s">
        <v>108</v>
      </c>
      <c r="D29" s="16">
        <v>500000</v>
      </c>
      <c r="E29" s="16">
        <v>600000</v>
      </c>
      <c r="F29" s="17">
        <v>606</v>
      </c>
      <c r="G29" s="17">
        <v>1005</v>
      </c>
      <c r="H29" s="17">
        <v>421622</v>
      </c>
    </row>
    <row r="30" spans="1:8" ht="26.25" customHeight="1" x14ac:dyDescent="0.25">
      <c r="A30" s="43">
        <v>23</v>
      </c>
      <c r="B30" s="17" t="s">
        <v>33</v>
      </c>
      <c r="C30" s="18" t="s">
        <v>109</v>
      </c>
      <c r="D30" s="16">
        <v>24000</v>
      </c>
      <c r="E30" s="16">
        <v>28800</v>
      </c>
      <c r="F30" s="17">
        <v>606</v>
      </c>
      <c r="G30" s="17">
        <v>1005</v>
      </c>
      <c r="H30" s="17">
        <v>423311</v>
      </c>
    </row>
    <row r="31" spans="1:8" ht="27.75" customHeight="1" x14ac:dyDescent="0.25">
      <c r="A31" s="165">
        <v>24</v>
      </c>
      <c r="B31" s="165" t="s">
        <v>35</v>
      </c>
      <c r="C31" s="166" t="s">
        <v>45</v>
      </c>
      <c r="D31" s="167">
        <v>64575</v>
      </c>
      <c r="E31" s="167">
        <v>77490</v>
      </c>
      <c r="F31" s="165">
        <v>606</v>
      </c>
      <c r="G31" s="165">
        <v>1005</v>
      </c>
      <c r="H31" s="165">
        <v>423911</v>
      </c>
    </row>
    <row r="32" spans="1:8" ht="28.5" customHeight="1" x14ac:dyDescent="0.25">
      <c r="A32" s="123">
        <v>25</v>
      </c>
      <c r="B32" s="123" t="s">
        <v>36</v>
      </c>
      <c r="C32" s="124" t="s">
        <v>111</v>
      </c>
      <c r="D32" s="126">
        <v>500000</v>
      </c>
      <c r="E32" s="126">
        <v>600000</v>
      </c>
      <c r="F32" s="123">
        <v>606</v>
      </c>
      <c r="G32" s="123">
        <v>1005</v>
      </c>
      <c r="H32" s="123">
        <v>423911</v>
      </c>
    </row>
    <row r="33" spans="1:8" ht="32.25" customHeight="1" x14ac:dyDescent="0.25">
      <c r="A33" s="155">
        <v>26</v>
      </c>
      <c r="B33" s="155" t="s">
        <v>37</v>
      </c>
      <c r="C33" s="161" t="s">
        <v>48</v>
      </c>
      <c r="D33" s="156">
        <v>401000</v>
      </c>
      <c r="E33" s="156">
        <v>501000</v>
      </c>
      <c r="F33" s="155">
        <v>606</v>
      </c>
      <c r="G33" s="155">
        <v>1005</v>
      </c>
      <c r="H33" s="155">
        <v>423911</v>
      </c>
    </row>
    <row r="34" spans="1:8" ht="20.25" customHeight="1" x14ac:dyDescent="0.25">
      <c r="A34" s="123">
        <v>27</v>
      </c>
      <c r="B34" s="136" t="s">
        <v>112</v>
      </c>
      <c r="C34" s="144" t="s">
        <v>113</v>
      </c>
      <c r="D34" s="141">
        <v>500000</v>
      </c>
      <c r="E34" s="141">
        <v>600000</v>
      </c>
      <c r="F34" s="136">
        <v>606</v>
      </c>
      <c r="G34" s="136">
        <v>1005</v>
      </c>
      <c r="H34" s="136">
        <v>423911</v>
      </c>
    </row>
    <row r="35" spans="1:8" ht="22.5" customHeight="1" x14ac:dyDescent="0.25">
      <c r="A35" s="123">
        <v>28</v>
      </c>
      <c r="B35" s="123" t="s">
        <v>39</v>
      </c>
      <c r="C35" s="124" t="s">
        <v>51</v>
      </c>
      <c r="D35" s="126">
        <v>10000</v>
      </c>
      <c r="E35" s="126">
        <v>12000</v>
      </c>
      <c r="F35" s="123">
        <v>606</v>
      </c>
      <c r="G35" s="123">
        <v>1005</v>
      </c>
      <c r="H35" s="123">
        <v>423911</v>
      </c>
    </row>
    <row r="36" spans="1:8" ht="24" customHeight="1" x14ac:dyDescent="0.25">
      <c r="A36" s="155">
        <v>29</v>
      </c>
      <c r="B36" s="155" t="s">
        <v>146</v>
      </c>
      <c r="C36" s="163" t="s">
        <v>147</v>
      </c>
      <c r="D36" s="156">
        <v>224650</v>
      </c>
      <c r="E36" s="156">
        <v>269580</v>
      </c>
      <c r="F36" s="155">
        <v>606</v>
      </c>
      <c r="G36" s="155">
        <v>1005</v>
      </c>
      <c r="H36" s="155">
        <v>425117</v>
      </c>
    </row>
    <row r="37" spans="1:8" ht="25.5" customHeight="1" x14ac:dyDescent="0.25">
      <c r="A37" s="67">
        <v>30</v>
      </c>
      <c r="B37" s="67" t="s">
        <v>42</v>
      </c>
      <c r="C37" s="72" t="s">
        <v>38</v>
      </c>
      <c r="D37" s="74">
        <v>1083</v>
      </c>
      <c r="E37" s="74">
        <v>5300</v>
      </c>
      <c r="F37" s="67">
        <v>606</v>
      </c>
      <c r="G37" s="67">
        <v>1005</v>
      </c>
      <c r="H37" s="67">
        <v>423612</v>
      </c>
    </row>
    <row r="38" spans="1:8" ht="25.5" customHeight="1" x14ac:dyDescent="0.25">
      <c r="A38" s="123">
        <v>31</v>
      </c>
      <c r="B38" s="123" t="s">
        <v>43</v>
      </c>
      <c r="C38" s="124" t="s">
        <v>114</v>
      </c>
      <c r="D38" s="126">
        <v>500000</v>
      </c>
      <c r="E38" s="126">
        <v>600000</v>
      </c>
      <c r="F38" s="123">
        <v>606</v>
      </c>
      <c r="G38" s="123">
        <v>1005</v>
      </c>
      <c r="H38" s="123">
        <v>425112</v>
      </c>
    </row>
    <row r="39" spans="1:8" ht="27" customHeight="1" x14ac:dyDescent="0.25">
      <c r="A39" s="123">
        <v>32</v>
      </c>
      <c r="B39" s="123" t="s">
        <v>115</v>
      </c>
      <c r="C39" s="124" t="s">
        <v>41</v>
      </c>
      <c r="D39" s="126">
        <v>500000</v>
      </c>
      <c r="E39" s="126">
        <v>600000</v>
      </c>
      <c r="F39" s="123">
        <v>606</v>
      </c>
      <c r="G39" s="123">
        <v>1005</v>
      </c>
      <c r="H39" s="123">
        <v>423621</v>
      </c>
    </row>
    <row r="40" spans="1:8" ht="24" customHeight="1" x14ac:dyDescent="0.25">
      <c r="A40" s="420">
        <v>33</v>
      </c>
      <c r="B40" s="420" t="s">
        <v>46</v>
      </c>
      <c r="C40" s="422" t="s">
        <v>230</v>
      </c>
      <c r="D40" s="424">
        <v>17856</v>
      </c>
      <c r="E40" s="424">
        <v>21427.199999999997</v>
      </c>
      <c r="F40" s="420">
        <v>606</v>
      </c>
      <c r="G40" s="420">
        <v>1005</v>
      </c>
      <c r="H40" s="420">
        <v>425291</v>
      </c>
    </row>
    <row r="41" spans="1:8" ht="21.75" customHeight="1" x14ac:dyDescent="0.25">
      <c r="A41" s="421"/>
      <c r="B41" s="421"/>
      <c r="C41" s="423"/>
      <c r="D41" s="425"/>
      <c r="E41" s="425"/>
      <c r="F41" s="421"/>
      <c r="G41" s="421"/>
      <c r="H41" s="421"/>
    </row>
    <row r="42" spans="1:8" ht="38.25" customHeight="1" x14ac:dyDescent="0.25">
      <c r="A42" s="155">
        <v>34</v>
      </c>
      <c r="B42" s="155" t="s">
        <v>47</v>
      </c>
      <c r="C42" s="163" t="s">
        <v>118</v>
      </c>
      <c r="D42" s="156">
        <v>7800</v>
      </c>
      <c r="E42" s="156">
        <v>9360</v>
      </c>
      <c r="F42" s="155">
        <v>606</v>
      </c>
      <c r="G42" s="155">
        <v>1005</v>
      </c>
      <c r="H42" s="155">
        <v>425227</v>
      </c>
    </row>
    <row r="43" spans="1:8" ht="23.25" customHeight="1" x14ac:dyDescent="0.25">
      <c r="A43" s="123">
        <v>35</v>
      </c>
      <c r="B43" s="123" t="s">
        <v>49</v>
      </c>
      <c r="C43" s="124" t="s">
        <v>81</v>
      </c>
      <c r="D43" s="126">
        <v>150000</v>
      </c>
      <c r="E43" s="126">
        <v>180000</v>
      </c>
      <c r="F43" s="123">
        <v>606</v>
      </c>
      <c r="G43" s="123">
        <v>1005</v>
      </c>
      <c r="H43" s="123">
        <v>425291</v>
      </c>
    </row>
    <row r="44" spans="1:8" ht="20.25" customHeight="1" x14ac:dyDescent="0.25">
      <c r="A44" s="123">
        <v>36</v>
      </c>
      <c r="B44" s="123" t="s">
        <v>50</v>
      </c>
      <c r="C44" s="124" t="s">
        <v>82</v>
      </c>
      <c r="D44" s="126">
        <v>500000</v>
      </c>
      <c r="E44" s="126">
        <v>600000</v>
      </c>
      <c r="F44" s="123">
        <v>606</v>
      </c>
      <c r="G44" s="123">
        <v>1005</v>
      </c>
      <c r="H44" s="123">
        <v>425221</v>
      </c>
    </row>
    <row r="45" spans="1:8" ht="22.5" customHeight="1" x14ac:dyDescent="0.25">
      <c r="A45" s="67">
        <v>37</v>
      </c>
      <c r="B45" s="67" t="s">
        <v>52</v>
      </c>
      <c r="C45" s="72" t="s">
        <v>57</v>
      </c>
      <c r="D45" s="74">
        <v>8000</v>
      </c>
      <c r="E45" s="74">
        <v>18000</v>
      </c>
      <c r="F45" s="67">
        <v>606</v>
      </c>
      <c r="G45" s="67">
        <v>1005</v>
      </c>
      <c r="H45" s="67">
        <v>423911</v>
      </c>
    </row>
    <row r="46" spans="1:8" ht="22.5" customHeight="1" x14ac:dyDescent="0.25">
      <c r="A46" s="123">
        <v>38</v>
      </c>
      <c r="B46" s="123" t="s">
        <v>54</v>
      </c>
      <c r="C46" s="124" t="s">
        <v>69</v>
      </c>
      <c r="D46" s="126">
        <v>33333</v>
      </c>
      <c r="E46" s="126">
        <v>40000</v>
      </c>
      <c r="F46" s="123">
        <v>606</v>
      </c>
      <c r="G46" s="123">
        <v>1005</v>
      </c>
      <c r="H46" s="123">
        <v>425212</v>
      </c>
    </row>
    <row r="47" spans="1:8" ht="24" customHeight="1" x14ac:dyDescent="0.25">
      <c r="A47" s="67">
        <v>39</v>
      </c>
      <c r="B47" s="67" t="s">
        <v>55</v>
      </c>
      <c r="C47" s="72" t="s">
        <v>231</v>
      </c>
      <c r="D47" s="74">
        <v>83590</v>
      </c>
      <c r="E47" s="74">
        <v>100308</v>
      </c>
      <c r="F47" s="67">
        <v>606</v>
      </c>
      <c r="G47" s="67">
        <v>1005</v>
      </c>
      <c r="H47" s="67">
        <v>425225</v>
      </c>
    </row>
    <row r="48" spans="1:8" ht="21.75" customHeight="1" x14ac:dyDescent="0.25">
      <c r="A48" s="420">
        <v>40</v>
      </c>
      <c r="B48" s="420" t="s">
        <v>119</v>
      </c>
      <c r="C48" s="422" t="s">
        <v>77</v>
      </c>
      <c r="D48" s="424">
        <v>75940</v>
      </c>
      <c r="E48" s="424">
        <v>91128</v>
      </c>
      <c r="F48" s="420">
        <v>606</v>
      </c>
      <c r="G48" s="420">
        <v>1005</v>
      </c>
      <c r="H48" s="420">
        <v>425225</v>
      </c>
    </row>
    <row r="49" spans="1:8" ht="21.75" customHeight="1" x14ac:dyDescent="0.25">
      <c r="A49" s="457"/>
      <c r="B49" s="457"/>
      <c r="C49" s="464"/>
      <c r="D49" s="465"/>
      <c r="E49" s="465"/>
      <c r="F49" s="457"/>
      <c r="G49" s="457"/>
      <c r="H49" s="457"/>
    </row>
    <row r="50" spans="1:8" ht="21.75" customHeight="1" x14ac:dyDescent="0.25">
      <c r="A50" s="421"/>
      <c r="B50" s="421"/>
      <c r="C50" s="423"/>
      <c r="D50" s="425"/>
      <c r="E50" s="425"/>
      <c r="F50" s="421"/>
      <c r="G50" s="421"/>
      <c r="H50" s="421"/>
    </row>
    <row r="51" spans="1:8" ht="25.5" customHeight="1" x14ac:dyDescent="0.25">
      <c r="A51" s="155">
        <v>41</v>
      </c>
      <c r="B51" s="155" t="s">
        <v>56</v>
      </c>
      <c r="C51" s="163" t="s">
        <v>120</v>
      </c>
      <c r="D51" s="156">
        <v>4400</v>
      </c>
      <c r="E51" s="156">
        <v>5280</v>
      </c>
      <c r="F51" s="155">
        <v>606</v>
      </c>
      <c r="G51" s="155">
        <v>1005</v>
      </c>
      <c r="H51" s="155">
        <v>425227</v>
      </c>
    </row>
    <row r="52" spans="1:8" ht="24.75" customHeight="1" x14ac:dyDescent="0.25">
      <c r="A52" s="123">
        <v>42</v>
      </c>
      <c r="B52" s="123" t="s">
        <v>58</v>
      </c>
      <c r="C52" s="124" t="s">
        <v>121</v>
      </c>
      <c r="D52" s="126">
        <v>50000</v>
      </c>
      <c r="E52" s="126">
        <v>60000</v>
      </c>
      <c r="F52" s="123">
        <v>606</v>
      </c>
      <c r="G52" s="123">
        <v>1005</v>
      </c>
      <c r="H52" s="123">
        <v>425291</v>
      </c>
    </row>
    <row r="53" spans="1:8" ht="27" customHeight="1" x14ac:dyDescent="0.25">
      <c r="A53" s="67">
        <v>43</v>
      </c>
      <c r="B53" s="67" t="s">
        <v>59</v>
      </c>
      <c r="C53" s="72" t="s">
        <v>122</v>
      </c>
      <c r="D53" s="74">
        <v>78383.33</v>
      </c>
      <c r="E53" s="74">
        <v>94060</v>
      </c>
      <c r="F53" s="67">
        <v>606</v>
      </c>
      <c r="G53" s="67">
        <v>1005</v>
      </c>
      <c r="H53" s="67">
        <v>425291</v>
      </c>
    </row>
    <row r="54" spans="1:8" ht="24.75" customHeight="1" x14ac:dyDescent="0.25">
      <c r="A54" s="123">
        <v>44</v>
      </c>
      <c r="B54" s="123" t="s">
        <v>60</v>
      </c>
      <c r="C54" s="124" t="s">
        <v>63</v>
      </c>
      <c r="D54" s="126">
        <v>364633</v>
      </c>
      <c r="E54" s="126">
        <v>437560</v>
      </c>
      <c r="F54" s="123">
        <v>606</v>
      </c>
      <c r="G54" s="123">
        <v>1005</v>
      </c>
      <c r="H54" s="123">
        <v>423911</v>
      </c>
    </row>
    <row r="55" spans="1:8" ht="33" customHeight="1" x14ac:dyDescent="0.25">
      <c r="A55" s="123">
        <v>45</v>
      </c>
      <c r="B55" s="123" t="s">
        <v>123</v>
      </c>
      <c r="C55" s="124" t="s">
        <v>124</v>
      </c>
      <c r="D55" s="125">
        <v>500000</v>
      </c>
      <c r="E55" s="126">
        <v>600000</v>
      </c>
      <c r="F55" s="123">
        <v>606</v>
      </c>
      <c r="G55" s="123">
        <v>1005</v>
      </c>
      <c r="H55" s="123">
        <v>423911</v>
      </c>
    </row>
    <row r="56" spans="1:8" ht="57.75" customHeight="1" x14ac:dyDescent="0.25">
      <c r="A56" s="165">
        <v>46</v>
      </c>
      <c r="B56" s="165" t="s">
        <v>62</v>
      </c>
      <c r="C56" s="166" t="s">
        <v>126</v>
      </c>
      <c r="D56" s="167">
        <v>25800</v>
      </c>
      <c r="E56" s="167">
        <v>75800</v>
      </c>
      <c r="F56" s="165">
        <v>606</v>
      </c>
      <c r="G56" s="165">
        <v>1005</v>
      </c>
      <c r="H56" s="165">
        <v>423311</v>
      </c>
    </row>
    <row r="57" spans="1:8" ht="23.25" customHeight="1" x14ac:dyDescent="0.25">
      <c r="A57" s="136">
        <v>47</v>
      </c>
      <c r="B57" s="136" t="s">
        <v>64</v>
      </c>
      <c r="C57" s="124" t="s">
        <v>127</v>
      </c>
      <c r="D57" s="141">
        <v>266667</v>
      </c>
      <c r="E57" s="141">
        <v>320000</v>
      </c>
      <c r="F57" s="136">
        <v>606</v>
      </c>
      <c r="G57" s="136">
        <v>1005</v>
      </c>
      <c r="H57" s="136">
        <v>423911</v>
      </c>
    </row>
    <row r="58" spans="1:8" ht="24" customHeight="1" x14ac:dyDescent="0.25">
      <c r="A58" s="123">
        <v>48</v>
      </c>
      <c r="B58" s="123" t="s">
        <v>65</v>
      </c>
      <c r="C58" s="124" t="s">
        <v>128</v>
      </c>
      <c r="D58" s="126">
        <v>158333</v>
      </c>
      <c r="E58" s="126">
        <v>190000</v>
      </c>
      <c r="F58" s="123">
        <v>606</v>
      </c>
      <c r="G58" s="123">
        <v>1005</v>
      </c>
      <c r="H58" s="123">
        <v>423911</v>
      </c>
    </row>
    <row r="59" spans="1:8" ht="18" customHeight="1" x14ac:dyDescent="0.25">
      <c r="A59" s="123">
        <v>49</v>
      </c>
      <c r="B59" s="123" t="s">
        <v>66</v>
      </c>
      <c r="C59" s="124" t="s">
        <v>75</v>
      </c>
      <c r="D59" s="126">
        <v>166667</v>
      </c>
      <c r="E59" s="126">
        <v>200000</v>
      </c>
      <c r="F59" s="123">
        <v>606</v>
      </c>
      <c r="G59" s="123">
        <v>1005</v>
      </c>
      <c r="H59" s="123">
        <v>423911</v>
      </c>
    </row>
    <row r="60" spans="1:8" ht="21.75" customHeight="1" x14ac:dyDescent="0.25">
      <c r="A60" s="123">
        <v>50</v>
      </c>
      <c r="B60" s="123" t="s">
        <v>67</v>
      </c>
      <c r="C60" s="124" t="s">
        <v>53</v>
      </c>
      <c r="D60" s="126">
        <v>500000</v>
      </c>
      <c r="E60" s="126">
        <v>600000</v>
      </c>
      <c r="F60" s="123">
        <v>606</v>
      </c>
      <c r="G60" s="123">
        <v>1005</v>
      </c>
      <c r="H60" s="123">
        <v>423911</v>
      </c>
    </row>
    <row r="61" spans="1:8" ht="21.75" customHeight="1" x14ac:dyDescent="0.25">
      <c r="A61" s="123">
        <v>51</v>
      </c>
      <c r="B61" s="123" t="s">
        <v>68</v>
      </c>
      <c r="C61" s="124" t="s">
        <v>183</v>
      </c>
      <c r="D61" s="126">
        <v>41667</v>
      </c>
      <c r="E61" s="126">
        <v>50000</v>
      </c>
      <c r="F61" s="123">
        <v>606</v>
      </c>
      <c r="G61" s="123">
        <v>1005</v>
      </c>
      <c r="H61" s="123">
        <v>423911</v>
      </c>
    </row>
    <row r="62" spans="1:8" ht="21.75" customHeight="1" x14ac:dyDescent="0.25">
      <c r="A62" s="67">
        <v>52</v>
      </c>
      <c r="B62" s="67" t="s">
        <v>70</v>
      </c>
      <c r="C62" s="72" t="s">
        <v>129</v>
      </c>
      <c r="D62" s="74">
        <v>27100</v>
      </c>
      <c r="E62" s="74">
        <v>32520</v>
      </c>
      <c r="F62" s="67">
        <v>606</v>
      </c>
      <c r="G62" s="67">
        <v>1005</v>
      </c>
      <c r="H62" s="67">
        <v>423911</v>
      </c>
    </row>
    <row r="63" spans="1:8" ht="25.5" customHeight="1" x14ac:dyDescent="0.25">
      <c r="A63" s="67">
        <v>53</v>
      </c>
      <c r="B63" s="67" t="s">
        <v>71</v>
      </c>
      <c r="C63" s="86" t="s">
        <v>73</v>
      </c>
      <c r="D63" s="74">
        <v>2317</v>
      </c>
      <c r="E63" s="74">
        <v>85650</v>
      </c>
      <c r="F63" s="67">
        <v>606</v>
      </c>
      <c r="G63" s="67">
        <v>1005</v>
      </c>
      <c r="H63" s="67">
        <v>425223</v>
      </c>
    </row>
    <row r="64" spans="1:8" ht="33.75" customHeight="1" x14ac:dyDescent="0.25">
      <c r="A64" s="114">
        <v>54</v>
      </c>
      <c r="B64" s="114" t="s">
        <v>72</v>
      </c>
      <c r="C64" s="87" t="s">
        <v>130</v>
      </c>
      <c r="D64" s="115">
        <v>14300</v>
      </c>
      <c r="E64" s="115">
        <v>34800</v>
      </c>
      <c r="F64" s="114">
        <v>606</v>
      </c>
      <c r="G64" s="114">
        <v>1005</v>
      </c>
      <c r="H64" s="114">
        <v>423911</v>
      </c>
    </row>
    <row r="65" spans="1:8" ht="33" customHeight="1" x14ac:dyDescent="0.25">
      <c r="A65" s="136">
        <v>55</v>
      </c>
      <c r="B65" s="136" t="s">
        <v>74</v>
      </c>
      <c r="C65" s="144" t="s">
        <v>131</v>
      </c>
      <c r="D65" s="141">
        <v>125000</v>
      </c>
      <c r="E65" s="141">
        <v>150000</v>
      </c>
      <c r="F65" s="136">
        <v>606</v>
      </c>
      <c r="G65" s="136">
        <v>1005</v>
      </c>
      <c r="H65" s="136">
        <v>423911</v>
      </c>
    </row>
    <row r="66" spans="1:8" ht="25.5" customHeight="1" x14ac:dyDescent="0.25">
      <c r="A66" s="136">
        <v>56</v>
      </c>
      <c r="B66" s="136" t="s">
        <v>76</v>
      </c>
      <c r="C66" s="144" t="s">
        <v>79</v>
      </c>
      <c r="D66" s="141">
        <v>300000</v>
      </c>
      <c r="E66" s="141">
        <v>360000</v>
      </c>
      <c r="F66" s="136">
        <v>606</v>
      </c>
      <c r="G66" s="136">
        <v>1005</v>
      </c>
      <c r="H66" s="136">
        <v>425291</v>
      </c>
    </row>
    <row r="67" spans="1:8" ht="46.5" customHeight="1" x14ac:dyDescent="0.25">
      <c r="A67" s="114">
        <v>57</v>
      </c>
      <c r="B67" s="114" t="s">
        <v>78</v>
      </c>
      <c r="C67" s="116" t="s">
        <v>132</v>
      </c>
      <c r="D67" s="115">
        <v>13400</v>
      </c>
      <c r="E67" s="115">
        <v>16080</v>
      </c>
      <c r="F67" s="114">
        <v>606</v>
      </c>
      <c r="G67" s="114">
        <v>1005</v>
      </c>
      <c r="H67" s="114">
        <v>423911</v>
      </c>
    </row>
    <row r="68" spans="1:8" ht="44.25" customHeight="1" x14ac:dyDescent="0.25">
      <c r="A68" s="43">
        <v>58</v>
      </c>
      <c r="B68" s="43" t="s">
        <v>133</v>
      </c>
      <c r="C68" s="45" t="s">
        <v>134</v>
      </c>
      <c r="D68" s="41">
        <v>241000</v>
      </c>
      <c r="E68" s="41">
        <f>D68*1.2</f>
        <v>289200</v>
      </c>
      <c r="F68" s="43">
        <v>606</v>
      </c>
      <c r="G68" s="43">
        <v>1005</v>
      </c>
      <c r="H68" s="43">
        <v>425281</v>
      </c>
    </row>
    <row r="69" spans="1:8" ht="33.75" customHeight="1" x14ac:dyDescent="0.25">
      <c r="A69" s="67">
        <v>59</v>
      </c>
      <c r="B69" s="67" t="s">
        <v>135</v>
      </c>
      <c r="C69" s="86" t="s">
        <v>182</v>
      </c>
      <c r="D69" s="74">
        <v>2800</v>
      </c>
      <c r="E69" s="74">
        <v>3360</v>
      </c>
      <c r="F69" s="67">
        <v>606</v>
      </c>
      <c r="G69" s="67">
        <v>1005</v>
      </c>
      <c r="H69" s="67">
        <v>425281</v>
      </c>
    </row>
    <row r="70" spans="1:8" ht="22.5" customHeight="1" x14ac:dyDescent="0.25">
      <c r="A70" s="123">
        <v>60</v>
      </c>
      <c r="B70" s="123" t="s">
        <v>136</v>
      </c>
      <c r="C70" s="143" t="s">
        <v>137</v>
      </c>
      <c r="D70" s="126">
        <v>80000</v>
      </c>
      <c r="E70" s="126">
        <v>96000</v>
      </c>
      <c r="F70" s="123">
        <v>606</v>
      </c>
      <c r="G70" s="123">
        <v>1005</v>
      </c>
      <c r="H70" s="123">
        <v>425281</v>
      </c>
    </row>
    <row r="71" spans="1:8" ht="44.25" customHeight="1" x14ac:dyDescent="0.25">
      <c r="A71" s="67">
        <v>61</v>
      </c>
      <c r="B71" s="67" t="s">
        <v>236</v>
      </c>
      <c r="C71" s="72" t="s">
        <v>241</v>
      </c>
      <c r="D71" s="74">
        <v>2000</v>
      </c>
      <c r="E71" s="74">
        <v>12000</v>
      </c>
      <c r="F71" s="67">
        <v>606</v>
      </c>
      <c r="G71" s="67">
        <v>1005</v>
      </c>
      <c r="H71" s="67">
        <v>425291</v>
      </c>
    </row>
    <row r="72" spans="1:8" ht="33.75" customHeight="1" x14ac:dyDescent="0.25">
      <c r="A72" s="123">
        <v>62</v>
      </c>
      <c r="B72" s="123" t="s">
        <v>163</v>
      </c>
      <c r="C72" s="143" t="s">
        <v>164</v>
      </c>
      <c r="D72" s="126">
        <v>500000</v>
      </c>
      <c r="E72" s="126">
        <v>600000</v>
      </c>
      <c r="F72" s="123">
        <v>606</v>
      </c>
      <c r="G72" s="123">
        <v>1005</v>
      </c>
      <c r="H72" s="123">
        <v>511321</v>
      </c>
    </row>
    <row r="73" spans="1:8" ht="33.75" customHeight="1" x14ac:dyDescent="0.25">
      <c r="A73" s="176">
        <v>1</v>
      </c>
      <c r="B73" s="174" t="s">
        <v>280</v>
      </c>
      <c r="C73" s="163" t="s">
        <v>281</v>
      </c>
      <c r="D73" s="156">
        <v>2625</v>
      </c>
      <c r="E73" s="156">
        <v>3150</v>
      </c>
      <c r="F73" s="155">
        <v>606</v>
      </c>
      <c r="G73" s="155">
        <v>1005</v>
      </c>
      <c r="H73" s="155">
        <v>425281</v>
      </c>
    </row>
    <row r="74" spans="1:8" x14ac:dyDescent="0.25">
      <c r="A74" s="58" t="s">
        <v>105</v>
      </c>
      <c r="B74" s="59"/>
      <c r="C74" s="59"/>
      <c r="D74" s="59"/>
      <c r="E74" s="59"/>
      <c r="F74" s="59"/>
      <c r="G74" s="59"/>
      <c r="H74" s="59"/>
    </row>
    <row r="75" spans="1:8" ht="20.25" customHeight="1" x14ac:dyDescent="0.25">
      <c r="A75" s="43">
        <v>63</v>
      </c>
      <c r="B75" s="43" t="s">
        <v>26</v>
      </c>
      <c r="C75" s="45" t="s">
        <v>104</v>
      </c>
      <c r="D75" s="41">
        <v>100000</v>
      </c>
      <c r="E75" s="41">
        <v>120000</v>
      </c>
      <c r="F75" s="43">
        <v>606</v>
      </c>
      <c r="G75" s="43">
        <v>1005</v>
      </c>
      <c r="H75" s="43">
        <v>426913</v>
      </c>
    </row>
    <row r="76" spans="1:8" ht="33.75" customHeight="1" x14ac:dyDescent="0.25">
      <c r="A76" s="183">
        <v>64</v>
      </c>
      <c r="B76" s="183" t="s">
        <v>34</v>
      </c>
      <c r="C76" s="184" t="s">
        <v>110</v>
      </c>
      <c r="D76" s="25">
        <v>400000</v>
      </c>
      <c r="E76" s="25">
        <v>48000</v>
      </c>
      <c r="F76" s="43">
        <v>606</v>
      </c>
      <c r="G76" s="43">
        <v>1005</v>
      </c>
      <c r="H76" s="43">
        <v>423911</v>
      </c>
    </row>
    <row r="77" spans="1:8" ht="18" customHeight="1" x14ac:dyDescent="0.25">
      <c r="A77" s="58" t="s">
        <v>233</v>
      </c>
      <c r="B77" s="59"/>
      <c r="C77" s="59"/>
      <c r="D77" s="59"/>
      <c r="E77" s="59"/>
      <c r="F77" s="59"/>
      <c r="G77" s="59"/>
      <c r="H77" s="59"/>
    </row>
    <row r="78" spans="1:8" ht="25.5" customHeight="1" x14ac:dyDescent="0.25">
      <c r="A78" s="37">
        <v>66</v>
      </c>
      <c r="B78" s="44" t="s">
        <v>161</v>
      </c>
      <c r="C78" s="45" t="s">
        <v>162</v>
      </c>
      <c r="D78" s="41">
        <v>4996783</v>
      </c>
      <c r="E78" s="41">
        <v>5996139</v>
      </c>
      <c r="F78" s="43">
        <v>606</v>
      </c>
      <c r="G78" s="43">
        <v>1005</v>
      </c>
      <c r="H78" s="43">
        <v>421619</v>
      </c>
    </row>
    <row r="79" spans="1:8" ht="20.25" customHeight="1" x14ac:dyDescent="0.25">
      <c r="A79" s="461" t="s">
        <v>274</v>
      </c>
      <c r="B79" s="462"/>
      <c r="C79" s="462"/>
      <c r="D79" s="462"/>
      <c r="E79" s="462"/>
      <c r="F79" s="462"/>
      <c r="G79" s="462"/>
      <c r="H79" s="462"/>
    </row>
    <row r="80" spans="1:8" ht="20.25" customHeight="1" thickBot="1" x14ac:dyDescent="0.3">
      <c r="A80" s="52"/>
      <c r="B80" s="53"/>
      <c r="C80" s="53"/>
      <c r="D80" s="53"/>
      <c r="E80" s="53"/>
      <c r="F80" s="53"/>
      <c r="G80" s="53"/>
      <c r="H80" s="53"/>
    </row>
    <row r="81" spans="1:8" ht="20.25" customHeight="1" x14ac:dyDescent="0.25">
      <c r="A81" s="432" t="s">
        <v>0</v>
      </c>
      <c r="B81" s="434" t="s">
        <v>1</v>
      </c>
      <c r="C81" s="434" t="s">
        <v>3</v>
      </c>
      <c r="D81" s="434" t="s">
        <v>2</v>
      </c>
      <c r="E81" s="437"/>
      <c r="F81" s="434" t="s">
        <v>4</v>
      </c>
      <c r="G81" s="434" t="s">
        <v>5</v>
      </c>
      <c r="H81" s="434" t="s">
        <v>6</v>
      </c>
    </row>
    <row r="82" spans="1:8" ht="20.25" customHeight="1" thickBot="1" x14ac:dyDescent="0.3">
      <c r="A82" s="453"/>
      <c r="B82" s="454"/>
      <c r="C82" s="455"/>
      <c r="D82" s="113" t="s">
        <v>7</v>
      </c>
      <c r="E82" s="113" t="s">
        <v>8</v>
      </c>
      <c r="F82" s="454"/>
      <c r="G82" s="454"/>
      <c r="H82" s="454"/>
    </row>
    <row r="83" spans="1:8" ht="20.25" customHeight="1" thickBot="1" x14ac:dyDescent="0.3">
      <c r="A83" s="450" t="s">
        <v>106</v>
      </c>
      <c r="B83" s="451"/>
      <c r="C83" s="451"/>
      <c r="D83" s="451"/>
      <c r="E83" s="451"/>
      <c r="F83" s="451"/>
      <c r="G83" s="451"/>
      <c r="H83" s="451"/>
    </row>
    <row r="84" spans="1:8" ht="25.5" customHeight="1" x14ac:dyDescent="0.25">
      <c r="A84" s="420">
        <v>67</v>
      </c>
      <c r="B84" s="420" t="s">
        <v>138</v>
      </c>
      <c r="C84" s="422" t="s">
        <v>139</v>
      </c>
      <c r="D84" s="424">
        <v>118</v>
      </c>
      <c r="E84" s="424">
        <v>142</v>
      </c>
      <c r="F84" s="420">
        <v>606</v>
      </c>
      <c r="G84" s="420">
        <v>1004</v>
      </c>
      <c r="H84" s="420">
        <v>423711</v>
      </c>
    </row>
    <row r="85" spans="1:8" ht="14.25" customHeight="1" thickBot="1" x14ac:dyDescent="0.3">
      <c r="A85" s="457"/>
      <c r="B85" s="457"/>
      <c r="C85" s="470"/>
      <c r="D85" s="465"/>
      <c r="E85" s="465"/>
      <c r="F85" s="457"/>
      <c r="G85" s="457"/>
      <c r="H85" s="457"/>
    </row>
    <row r="86" spans="1:8" ht="20.25" hidden="1" customHeight="1" thickBot="1" x14ac:dyDescent="0.3">
      <c r="A86" s="421"/>
      <c r="B86" s="421"/>
      <c r="C86" s="493"/>
      <c r="D86" s="425"/>
      <c r="E86" s="425"/>
      <c r="F86" s="421"/>
      <c r="G86" s="421"/>
      <c r="H86" s="421"/>
    </row>
    <row r="87" spans="1:8" ht="11.25" customHeight="1" x14ac:dyDescent="0.25">
      <c r="A87" s="471">
        <v>68</v>
      </c>
      <c r="B87" s="471" t="s">
        <v>152</v>
      </c>
      <c r="C87" s="497" t="s">
        <v>153</v>
      </c>
      <c r="D87" s="499">
        <v>248008</v>
      </c>
      <c r="E87" s="502">
        <v>307989.59999999998</v>
      </c>
      <c r="F87" s="471">
        <v>606</v>
      </c>
      <c r="G87" s="471">
        <v>1004</v>
      </c>
      <c r="H87" s="471">
        <v>423321</v>
      </c>
    </row>
    <row r="88" spans="1:8" ht="12.75" customHeight="1" x14ac:dyDescent="0.25">
      <c r="A88" s="457"/>
      <c r="B88" s="457"/>
      <c r="C88" s="464"/>
      <c r="D88" s="500"/>
      <c r="E88" s="465"/>
      <c r="F88" s="457"/>
      <c r="G88" s="457"/>
      <c r="H88" s="457"/>
    </row>
    <row r="89" spans="1:8" ht="5.25" customHeight="1" x14ac:dyDescent="0.25">
      <c r="A89" s="457"/>
      <c r="B89" s="457"/>
      <c r="C89" s="464"/>
      <c r="D89" s="500"/>
      <c r="E89" s="465"/>
      <c r="F89" s="457"/>
      <c r="G89" s="457"/>
      <c r="H89" s="457"/>
    </row>
    <row r="90" spans="1:8" ht="42.75" hidden="1" customHeight="1" x14ac:dyDescent="0.25">
      <c r="A90" s="457"/>
      <c r="B90" s="457"/>
      <c r="C90" s="464"/>
      <c r="D90" s="500"/>
      <c r="E90" s="465"/>
      <c r="F90" s="457"/>
      <c r="G90" s="457"/>
      <c r="H90" s="457"/>
    </row>
    <row r="91" spans="1:8" ht="30.75" hidden="1" customHeight="1" x14ac:dyDescent="0.25">
      <c r="A91" s="457"/>
      <c r="B91" s="457"/>
      <c r="C91" s="464"/>
      <c r="D91" s="500"/>
      <c r="E91" s="465"/>
      <c r="F91" s="457"/>
      <c r="G91" s="457"/>
      <c r="H91" s="457"/>
    </row>
    <row r="92" spans="1:8" ht="41.25" hidden="1" customHeight="1" x14ac:dyDescent="0.25">
      <c r="A92" s="457"/>
      <c r="B92" s="457"/>
      <c r="C92" s="464"/>
      <c r="D92" s="500"/>
      <c r="E92" s="465"/>
      <c r="F92" s="457"/>
      <c r="G92" s="457"/>
      <c r="H92" s="457"/>
    </row>
    <row r="93" spans="1:8" ht="29.25" hidden="1" customHeight="1" x14ac:dyDescent="0.25">
      <c r="A93" s="457"/>
      <c r="B93" s="457"/>
      <c r="C93" s="464"/>
      <c r="D93" s="500"/>
      <c r="E93" s="465"/>
      <c r="F93" s="457"/>
      <c r="G93" s="457"/>
      <c r="H93" s="457"/>
    </row>
    <row r="94" spans="1:8" ht="29.25" hidden="1" customHeight="1" x14ac:dyDescent="0.25">
      <c r="A94" s="457"/>
      <c r="B94" s="457"/>
      <c r="C94" s="464"/>
      <c r="D94" s="500"/>
      <c r="E94" s="465"/>
      <c r="F94" s="457"/>
      <c r="G94" s="457"/>
      <c r="H94" s="457"/>
    </row>
    <row r="95" spans="1:8" ht="33" hidden="1" customHeight="1" x14ac:dyDescent="0.25">
      <c r="A95" s="457"/>
      <c r="B95" s="457"/>
      <c r="C95" s="464"/>
      <c r="D95" s="500"/>
      <c r="E95" s="465"/>
      <c r="F95" s="457"/>
      <c r="G95" s="457"/>
      <c r="H95" s="457"/>
    </row>
    <row r="96" spans="1:8" ht="33" hidden="1" customHeight="1" x14ac:dyDescent="0.25">
      <c r="A96" s="457"/>
      <c r="B96" s="496"/>
      <c r="C96" s="498"/>
      <c r="D96" s="501"/>
      <c r="E96" s="503"/>
      <c r="F96" s="496"/>
      <c r="G96" s="496"/>
      <c r="H96" s="496"/>
    </row>
    <row r="97" spans="1:8" ht="26.25" customHeight="1" x14ac:dyDescent="0.25">
      <c r="A97" s="114">
        <v>69</v>
      </c>
      <c r="B97" s="67" t="s">
        <v>154</v>
      </c>
      <c r="C97" s="72" t="s">
        <v>155</v>
      </c>
      <c r="D97" s="77">
        <v>83350</v>
      </c>
      <c r="E97" s="74">
        <v>100020</v>
      </c>
      <c r="F97" s="67">
        <v>606</v>
      </c>
      <c r="G97" s="67">
        <v>1004</v>
      </c>
      <c r="H97" s="67">
        <v>423421</v>
      </c>
    </row>
    <row r="98" spans="1:8" ht="27" customHeight="1" x14ac:dyDescent="0.25">
      <c r="A98" s="43">
        <v>70</v>
      </c>
      <c r="B98" s="43" t="s">
        <v>159</v>
      </c>
      <c r="C98" s="45" t="s">
        <v>160</v>
      </c>
      <c r="D98" s="57">
        <v>500000</v>
      </c>
      <c r="E98" s="41">
        <v>600000</v>
      </c>
      <c r="F98" s="43">
        <v>606</v>
      </c>
      <c r="G98" s="43">
        <v>1004</v>
      </c>
      <c r="H98" s="43">
        <v>423599</v>
      </c>
    </row>
    <row r="99" spans="1:8" ht="27" customHeight="1" x14ac:dyDescent="0.25">
      <c r="A99" s="43">
        <v>71</v>
      </c>
      <c r="B99" s="43" t="s">
        <v>234</v>
      </c>
      <c r="C99" s="45" t="s">
        <v>235</v>
      </c>
      <c r="D99" s="57">
        <v>20833</v>
      </c>
      <c r="E99" s="41">
        <v>25000</v>
      </c>
      <c r="F99" s="43">
        <v>606</v>
      </c>
      <c r="G99" s="43">
        <v>1004</v>
      </c>
      <c r="H99" s="43">
        <v>423111</v>
      </c>
    </row>
    <row r="100" spans="1:8" ht="21" customHeight="1" x14ac:dyDescent="0.25">
      <c r="A100" s="58" t="s">
        <v>156</v>
      </c>
      <c r="B100" s="59"/>
      <c r="C100" s="59"/>
      <c r="D100" s="59"/>
      <c r="E100" s="59"/>
      <c r="F100" s="59"/>
      <c r="G100" s="59"/>
      <c r="H100" s="59"/>
    </row>
    <row r="101" spans="1:8" ht="27" customHeight="1" x14ac:dyDescent="0.25">
      <c r="A101" s="183">
        <v>73</v>
      </c>
      <c r="B101" s="183" t="s">
        <v>157</v>
      </c>
      <c r="C101" s="184" t="s">
        <v>158</v>
      </c>
      <c r="D101" s="185">
        <v>11649824</v>
      </c>
      <c r="E101" s="25">
        <v>11649824</v>
      </c>
      <c r="F101" s="183">
        <v>606</v>
      </c>
      <c r="G101" s="183">
        <v>1004</v>
      </c>
      <c r="H101" s="183">
        <v>423599</v>
      </c>
    </row>
    <row r="102" spans="1:8" ht="20.25" customHeight="1" thickBot="1" x14ac:dyDescent="0.3">
      <c r="A102" s="52"/>
      <c r="B102" s="53"/>
      <c r="C102" s="53"/>
      <c r="D102" s="53"/>
      <c r="E102" s="53"/>
      <c r="F102" s="53"/>
      <c r="G102" s="53"/>
      <c r="H102" s="53"/>
    </row>
    <row r="103" spans="1:8" s="7" customFormat="1" ht="20.25" customHeight="1" x14ac:dyDescent="0.25">
      <c r="A103" s="432" t="s">
        <v>0</v>
      </c>
      <c r="B103" s="434" t="s">
        <v>1</v>
      </c>
      <c r="C103" s="434" t="s">
        <v>3</v>
      </c>
      <c r="D103" s="434" t="s">
        <v>2</v>
      </c>
      <c r="E103" s="437"/>
      <c r="F103" s="434" t="s">
        <v>4</v>
      </c>
      <c r="G103" s="434" t="s">
        <v>151</v>
      </c>
      <c r="H103" s="434" t="s">
        <v>6</v>
      </c>
    </row>
    <row r="104" spans="1:8" s="7" customFormat="1" ht="20.25" customHeight="1" thickBot="1" x14ac:dyDescent="0.3">
      <c r="A104" s="453"/>
      <c r="B104" s="454"/>
      <c r="C104" s="455"/>
      <c r="D104" s="113" t="s">
        <v>7</v>
      </c>
      <c r="E104" s="113" t="s">
        <v>8</v>
      </c>
      <c r="F104" s="454"/>
      <c r="G104" s="454"/>
      <c r="H104" s="454"/>
    </row>
    <row r="105" spans="1:8" s="7" customFormat="1" ht="20.25" customHeight="1" thickBot="1" x14ac:dyDescent="0.3">
      <c r="A105" s="450" t="s">
        <v>106</v>
      </c>
      <c r="B105" s="451"/>
      <c r="C105" s="451"/>
      <c r="D105" s="451"/>
      <c r="E105" s="451"/>
      <c r="F105" s="451"/>
      <c r="G105" s="451"/>
      <c r="H105" s="451"/>
    </row>
    <row r="106" spans="1:8" s="7" customFormat="1" ht="48.75" customHeight="1" x14ac:dyDescent="0.25">
      <c r="A106" s="64">
        <v>74</v>
      </c>
      <c r="B106" s="64" t="s">
        <v>40</v>
      </c>
      <c r="C106" s="65" t="s">
        <v>116</v>
      </c>
      <c r="D106" s="66">
        <v>2000</v>
      </c>
      <c r="E106" s="66">
        <v>2400</v>
      </c>
      <c r="F106" s="64">
        <v>606</v>
      </c>
      <c r="G106" s="64">
        <v>5015</v>
      </c>
      <c r="H106" s="64">
        <v>424911</v>
      </c>
    </row>
    <row r="107" spans="1:8" s="22" customFormat="1" ht="47.25" customHeight="1" x14ac:dyDescent="0.25">
      <c r="A107" s="114">
        <v>75</v>
      </c>
      <c r="B107" s="67" t="s">
        <v>61</v>
      </c>
      <c r="C107" s="72" t="s">
        <v>125</v>
      </c>
      <c r="D107" s="74">
        <v>0</v>
      </c>
      <c r="E107" s="74">
        <v>100000</v>
      </c>
      <c r="F107" s="67">
        <v>606</v>
      </c>
      <c r="G107" s="67">
        <v>5015</v>
      </c>
      <c r="H107" s="67">
        <v>511441</v>
      </c>
    </row>
    <row r="108" spans="1:8" ht="24.75" customHeight="1" thickBot="1" x14ac:dyDescent="0.3">
      <c r="A108" s="477"/>
      <c r="B108" s="478"/>
      <c r="C108" s="478"/>
      <c r="D108" s="478"/>
      <c r="E108" s="478"/>
      <c r="F108" s="478"/>
      <c r="G108" s="478"/>
      <c r="H108" s="478"/>
    </row>
    <row r="109" spans="1:8" ht="21" customHeight="1" x14ac:dyDescent="0.25">
      <c r="A109" s="479" t="s">
        <v>0</v>
      </c>
      <c r="B109" s="481" t="s">
        <v>1</v>
      </c>
      <c r="C109" s="481" t="s">
        <v>3</v>
      </c>
      <c r="D109" s="481" t="s">
        <v>2</v>
      </c>
      <c r="E109" s="484"/>
      <c r="F109" s="481" t="s">
        <v>4</v>
      </c>
      <c r="G109" s="481" t="s">
        <v>5</v>
      </c>
      <c r="H109" s="481" t="s">
        <v>6</v>
      </c>
    </row>
    <row r="110" spans="1:8" ht="15.75" thickBot="1" x14ac:dyDescent="0.3">
      <c r="A110" s="480"/>
      <c r="B110" s="482"/>
      <c r="C110" s="483"/>
      <c r="D110" s="118" t="s">
        <v>7</v>
      </c>
      <c r="E110" s="118" t="s">
        <v>8</v>
      </c>
      <c r="F110" s="482"/>
      <c r="G110" s="482"/>
      <c r="H110" s="482"/>
    </row>
    <row r="111" spans="1:8" ht="15.75" thickBot="1" x14ac:dyDescent="0.3">
      <c r="A111" s="450" t="s">
        <v>106</v>
      </c>
      <c r="B111" s="451"/>
      <c r="C111" s="451"/>
      <c r="D111" s="451"/>
      <c r="E111" s="451"/>
      <c r="F111" s="451"/>
      <c r="G111" s="451"/>
      <c r="H111" s="451"/>
    </row>
    <row r="112" spans="1:8" ht="28.5" customHeight="1" x14ac:dyDescent="0.25">
      <c r="A112" s="67">
        <v>76</v>
      </c>
      <c r="B112" s="67" t="s">
        <v>142</v>
      </c>
      <c r="C112" s="72" t="s">
        <v>143</v>
      </c>
      <c r="D112" s="74">
        <v>50</v>
      </c>
      <c r="E112" s="74">
        <v>60</v>
      </c>
      <c r="F112" s="67">
        <v>614</v>
      </c>
      <c r="G112" s="67">
        <v>1001</v>
      </c>
      <c r="H112" s="67">
        <v>426919</v>
      </c>
    </row>
    <row r="113" spans="1:8" ht="27.75" customHeight="1" x14ac:dyDescent="0.25">
      <c r="A113" s="123">
        <v>77</v>
      </c>
      <c r="B113" s="128" t="s">
        <v>144</v>
      </c>
      <c r="C113" s="143" t="s">
        <v>145</v>
      </c>
      <c r="D113" s="126">
        <v>100000</v>
      </c>
      <c r="E113" s="126">
        <v>120000</v>
      </c>
      <c r="F113" s="123">
        <v>614</v>
      </c>
      <c r="G113" s="123">
        <v>1001</v>
      </c>
      <c r="H113" s="123">
        <v>426919</v>
      </c>
    </row>
    <row r="114" spans="1:8" ht="27.75" customHeight="1" x14ac:dyDescent="0.25">
      <c r="A114" s="123">
        <v>78</v>
      </c>
      <c r="B114" s="128" t="s">
        <v>148</v>
      </c>
      <c r="C114" s="143" t="s">
        <v>149</v>
      </c>
      <c r="D114" s="126">
        <v>350000</v>
      </c>
      <c r="E114" s="126">
        <v>420000</v>
      </c>
      <c r="F114" s="123">
        <v>614</v>
      </c>
      <c r="G114" s="123">
        <v>1001</v>
      </c>
      <c r="H114" s="123">
        <v>425222</v>
      </c>
    </row>
    <row r="115" spans="1:8" ht="35.25" customHeight="1" x14ac:dyDescent="0.25">
      <c r="A115" s="123">
        <v>79</v>
      </c>
      <c r="B115" s="128" t="s">
        <v>150</v>
      </c>
      <c r="C115" s="143" t="s">
        <v>303</v>
      </c>
      <c r="D115" s="126">
        <v>350000</v>
      </c>
      <c r="E115" s="126">
        <v>420000</v>
      </c>
      <c r="F115" s="123">
        <v>614</v>
      </c>
      <c r="G115" s="123">
        <v>1001</v>
      </c>
      <c r="H115" s="123">
        <v>425222</v>
      </c>
    </row>
    <row r="116" spans="1:8" ht="30" customHeight="1" x14ac:dyDescent="0.25">
      <c r="A116" s="78">
        <v>80</v>
      </c>
      <c r="B116" s="67" t="s">
        <v>237</v>
      </c>
      <c r="C116" s="72" t="s">
        <v>238</v>
      </c>
      <c r="D116" s="77">
        <v>52502</v>
      </c>
      <c r="E116" s="74">
        <v>63002.399999999994</v>
      </c>
      <c r="F116" s="67">
        <v>614</v>
      </c>
      <c r="G116" s="67">
        <v>1001</v>
      </c>
      <c r="H116" s="67">
        <v>423212</v>
      </c>
    </row>
    <row r="117" spans="1:8" s="7" customFormat="1" ht="27" customHeight="1" x14ac:dyDescent="0.25">
      <c r="A117" s="109"/>
      <c r="B117" s="110"/>
      <c r="C117" s="110"/>
      <c r="D117" s="110"/>
      <c r="E117" s="110"/>
      <c r="F117" s="110"/>
      <c r="G117" s="110"/>
      <c r="H117" s="110"/>
    </row>
    <row r="118" spans="1:8" ht="27" customHeight="1" x14ac:dyDescent="0.25">
      <c r="A118" s="487"/>
      <c r="B118" s="478"/>
      <c r="C118" s="478"/>
      <c r="D118" s="478"/>
      <c r="E118" s="478"/>
      <c r="F118" s="478"/>
      <c r="G118" s="478"/>
      <c r="H118" s="478"/>
    </row>
  </sheetData>
  <mergeCells count="84">
    <mergeCell ref="D2:H2"/>
    <mergeCell ref="B87:B96"/>
    <mergeCell ref="C87:C96"/>
    <mergeCell ref="D87:D96"/>
    <mergeCell ref="E87:E96"/>
    <mergeCell ref="F87:F96"/>
    <mergeCell ref="G87:G96"/>
    <mergeCell ref="H87:H96"/>
    <mergeCell ref="H81:H82"/>
    <mergeCell ref="G81:G82"/>
    <mergeCell ref="F48:F50"/>
    <mergeCell ref="G48:G50"/>
    <mergeCell ref="H48:H50"/>
    <mergeCell ref="A79:H79"/>
    <mergeCell ref="F40:F41"/>
    <mergeCell ref="G40:G41"/>
    <mergeCell ref="A111:H111"/>
    <mergeCell ref="A118:H118"/>
    <mergeCell ref="H109:H110"/>
    <mergeCell ref="A105:H105"/>
    <mergeCell ref="A108:H108"/>
    <mergeCell ref="A109:A110"/>
    <mergeCell ref="B109:B110"/>
    <mergeCell ref="C109:C110"/>
    <mergeCell ref="D109:E109"/>
    <mergeCell ref="F109:F110"/>
    <mergeCell ref="G109:G110"/>
    <mergeCell ref="H103:H104"/>
    <mergeCell ref="A103:A104"/>
    <mergeCell ref="B103:B104"/>
    <mergeCell ref="C103:C104"/>
    <mergeCell ref="D103:E103"/>
    <mergeCell ref="F103:F104"/>
    <mergeCell ref="G103:G104"/>
    <mergeCell ref="A87:A96"/>
    <mergeCell ref="A83:H83"/>
    <mergeCell ref="A84:A86"/>
    <mergeCell ref="B84:B86"/>
    <mergeCell ref="C84:C86"/>
    <mergeCell ref="D84:D86"/>
    <mergeCell ref="E84:E86"/>
    <mergeCell ref="F84:F86"/>
    <mergeCell ref="G84:G86"/>
    <mergeCell ref="H84:H86"/>
    <mergeCell ref="A81:A82"/>
    <mergeCell ref="B81:B82"/>
    <mergeCell ref="C81:C82"/>
    <mergeCell ref="D81:E81"/>
    <mergeCell ref="F81:F82"/>
    <mergeCell ref="A48:A50"/>
    <mergeCell ref="B48:B50"/>
    <mergeCell ref="C48:C50"/>
    <mergeCell ref="D48:D50"/>
    <mergeCell ref="E48:E50"/>
    <mergeCell ref="F27:F28"/>
    <mergeCell ref="G27:G28"/>
    <mergeCell ref="H27:H28"/>
    <mergeCell ref="A40:A41"/>
    <mergeCell ref="B40:B41"/>
    <mergeCell ref="C40:C41"/>
    <mergeCell ref="D40:D41"/>
    <mergeCell ref="E40:E41"/>
    <mergeCell ref="H40:H41"/>
    <mergeCell ref="A27:A28"/>
    <mergeCell ref="B27:B28"/>
    <mergeCell ref="C27:C28"/>
    <mergeCell ref="D27:D28"/>
    <mergeCell ref="E27:E28"/>
    <mergeCell ref="A6:H6"/>
    <mergeCell ref="A13:A14"/>
    <mergeCell ref="B13:B14"/>
    <mergeCell ref="C13:C14"/>
    <mergeCell ref="D13:D14"/>
    <mergeCell ref="E13:E14"/>
    <mergeCell ref="F13:F14"/>
    <mergeCell ref="G13:G14"/>
    <mergeCell ref="H13:H14"/>
    <mergeCell ref="G4:G5"/>
    <mergeCell ref="H4:H5"/>
    <mergeCell ref="A4:A5"/>
    <mergeCell ref="B4:B5"/>
    <mergeCell ref="C4:C5"/>
    <mergeCell ref="D4:E4"/>
    <mergeCell ref="F4:F5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90"/>
  <sheetViews>
    <sheetView zoomScaleNormal="100" workbookViewId="0">
      <selection activeCell="B36" sqref="B36"/>
    </sheetView>
  </sheetViews>
  <sheetFormatPr defaultRowHeight="15" x14ac:dyDescent="0.25"/>
  <cols>
    <col min="1" max="1" width="6" style="4" customWidth="1"/>
    <col min="2" max="2" width="8.5703125" style="4" customWidth="1"/>
    <col min="3" max="3" width="26.28515625" style="3" customWidth="1"/>
    <col min="4" max="4" width="12.42578125" style="6" customWidth="1"/>
    <col min="5" max="5" width="13" style="6" customWidth="1"/>
    <col min="6" max="6" width="10" style="4" customWidth="1"/>
    <col min="7" max="7" width="11.85546875" style="4" customWidth="1"/>
    <col min="8" max="8" width="9.85546875" style="4" customWidth="1"/>
    <col min="9" max="9" width="14.85546875" style="2" customWidth="1"/>
    <col min="10" max="10" width="20" style="5" customWidth="1"/>
    <col min="11" max="11" width="14.7109375" style="2" customWidth="1"/>
    <col min="12" max="12" width="16.5703125" style="1" customWidth="1"/>
    <col min="13" max="13" width="17.85546875" style="1" customWidth="1"/>
    <col min="14" max="14" width="15.85546875" style="4" customWidth="1"/>
    <col min="15" max="15" width="14.7109375" style="1" customWidth="1"/>
    <col min="16" max="16" width="1.7109375" customWidth="1"/>
    <col min="17" max="17" width="13" customWidth="1"/>
    <col min="18" max="18" width="18.85546875" customWidth="1"/>
    <col min="19" max="19" width="11.140625" customWidth="1"/>
  </cols>
  <sheetData>
    <row r="1" spans="1:18" x14ac:dyDescent="0.25">
      <c r="C1" s="24"/>
    </row>
    <row r="2" spans="1:18" ht="27" customHeight="1" x14ac:dyDescent="0.25">
      <c r="A2" s="8"/>
      <c r="B2" s="9"/>
      <c r="C2" s="9"/>
      <c r="D2" s="9"/>
      <c r="E2" s="494" t="s">
        <v>140</v>
      </c>
      <c r="F2" s="508"/>
      <c r="G2" s="508"/>
      <c r="H2" s="508"/>
      <c r="I2" s="508"/>
      <c r="J2" s="508"/>
      <c r="K2" s="508"/>
      <c r="L2" s="10"/>
      <c r="M2" s="10"/>
      <c r="N2" s="11"/>
      <c r="O2" s="10"/>
    </row>
    <row r="3" spans="1:18" ht="15.75" thickBot="1" x14ac:dyDescent="0.3">
      <c r="A3" s="11"/>
      <c r="B3" s="11"/>
      <c r="C3" s="12"/>
      <c r="D3" s="13"/>
      <c r="E3" s="13"/>
      <c r="F3" s="11"/>
      <c r="G3" s="11"/>
      <c r="H3" s="11"/>
      <c r="I3" s="14"/>
      <c r="J3" s="15"/>
      <c r="K3" s="14"/>
      <c r="L3" s="10"/>
      <c r="M3" s="10"/>
      <c r="N3" s="11"/>
      <c r="O3" s="10"/>
    </row>
    <row r="4" spans="1:18" ht="22.5" customHeight="1" x14ac:dyDescent="0.25">
      <c r="A4" s="432" t="s">
        <v>0</v>
      </c>
      <c r="B4" s="434" t="s">
        <v>1</v>
      </c>
      <c r="C4" s="434" t="s">
        <v>3</v>
      </c>
      <c r="D4" s="434" t="s">
        <v>2</v>
      </c>
      <c r="E4" s="437"/>
      <c r="F4" s="434" t="s">
        <v>4</v>
      </c>
      <c r="G4" s="434" t="s">
        <v>5</v>
      </c>
      <c r="H4" s="434" t="s">
        <v>6</v>
      </c>
      <c r="I4" s="434" t="s">
        <v>9</v>
      </c>
      <c r="J4" s="434" t="s">
        <v>12</v>
      </c>
      <c r="K4" s="434" t="s">
        <v>84</v>
      </c>
      <c r="L4" s="434" t="s">
        <v>83</v>
      </c>
      <c r="M4" s="434"/>
      <c r="N4" s="434" t="s">
        <v>85</v>
      </c>
      <c r="O4" s="441"/>
      <c r="P4" s="46"/>
      <c r="Q4" s="442" t="s">
        <v>87</v>
      </c>
      <c r="R4" s="61"/>
    </row>
    <row r="5" spans="1:18" ht="21.75" customHeight="1" thickBot="1" x14ac:dyDescent="0.3">
      <c r="A5" s="453"/>
      <c r="B5" s="454"/>
      <c r="C5" s="455"/>
      <c r="D5" s="47" t="s">
        <v>7</v>
      </c>
      <c r="E5" s="47" t="s">
        <v>8</v>
      </c>
      <c r="F5" s="454"/>
      <c r="G5" s="454"/>
      <c r="H5" s="454"/>
      <c r="I5" s="456"/>
      <c r="J5" s="460"/>
      <c r="K5" s="448"/>
      <c r="L5" s="96" t="s">
        <v>7</v>
      </c>
      <c r="M5" s="96" t="s">
        <v>8</v>
      </c>
      <c r="N5" s="48" t="s">
        <v>7</v>
      </c>
      <c r="O5" s="96" t="s">
        <v>8</v>
      </c>
      <c r="P5" s="49"/>
      <c r="Q5" s="449"/>
      <c r="R5" s="62"/>
    </row>
    <row r="6" spans="1:18" ht="21.75" customHeight="1" thickBot="1" x14ac:dyDescent="0.3">
      <c r="A6" s="450" t="s">
        <v>106</v>
      </c>
      <c r="B6" s="451"/>
      <c r="C6" s="451"/>
      <c r="D6" s="451"/>
      <c r="E6" s="451"/>
      <c r="F6" s="451"/>
      <c r="G6" s="451"/>
      <c r="H6" s="451"/>
      <c r="I6" s="451"/>
      <c r="J6" s="451"/>
      <c r="K6" s="451"/>
      <c r="L6" s="451"/>
      <c r="M6" s="451"/>
      <c r="N6" s="451"/>
      <c r="O6" s="451"/>
      <c r="P6" s="451"/>
      <c r="Q6" s="451"/>
      <c r="R6" s="452"/>
    </row>
    <row r="7" spans="1:18" ht="33.75" customHeight="1" x14ac:dyDescent="0.25">
      <c r="A7" s="64">
        <v>1</v>
      </c>
      <c r="B7" s="64" t="s">
        <v>10</v>
      </c>
      <c r="C7" s="65" t="s">
        <v>88</v>
      </c>
      <c r="D7" s="66">
        <v>70000</v>
      </c>
      <c r="E7" s="66">
        <v>84000</v>
      </c>
      <c r="F7" s="64">
        <v>606</v>
      </c>
      <c r="G7" s="64">
        <v>1005</v>
      </c>
      <c r="H7" s="64">
        <v>426911</v>
      </c>
      <c r="I7" s="67" t="s">
        <v>216</v>
      </c>
      <c r="J7" s="68" t="s">
        <v>218</v>
      </c>
      <c r="K7" s="69" t="s">
        <v>219</v>
      </c>
      <c r="L7" s="70">
        <v>17507.599999999999</v>
      </c>
      <c r="M7" s="70">
        <v>19433.36</v>
      </c>
      <c r="N7" s="66">
        <f>D7-L7</f>
        <v>52492.4</v>
      </c>
      <c r="O7" s="66">
        <f>E7-M7</f>
        <v>64566.64</v>
      </c>
      <c r="P7" s="35"/>
      <c r="Q7" s="71"/>
      <c r="R7" s="71"/>
    </row>
    <row r="8" spans="1:18" ht="31.5" x14ac:dyDescent="0.25">
      <c r="A8" s="67">
        <v>2</v>
      </c>
      <c r="B8" s="67" t="s">
        <v>13</v>
      </c>
      <c r="C8" s="72" t="s">
        <v>89</v>
      </c>
      <c r="D8" s="73">
        <v>60000</v>
      </c>
      <c r="E8" s="74">
        <v>72000</v>
      </c>
      <c r="F8" s="67">
        <v>606</v>
      </c>
      <c r="G8" s="67">
        <v>1005</v>
      </c>
      <c r="H8" s="67">
        <v>426911</v>
      </c>
      <c r="I8" s="67" t="s">
        <v>227</v>
      </c>
      <c r="J8" s="75" t="s">
        <v>207</v>
      </c>
      <c r="K8" s="67" t="s">
        <v>250</v>
      </c>
      <c r="L8" s="74">
        <v>50808.34</v>
      </c>
      <c r="M8" s="74">
        <v>60970</v>
      </c>
      <c r="N8" s="74">
        <f>D8-L8</f>
        <v>9191.6600000000035</v>
      </c>
      <c r="O8" s="74">
        <f>E8-M8</f>
        <v>11030</v>
      </c>
      <c r="P8" s="33"/>
      <c r="Q8" s="76"/>
      <c r="R8" s="76"/>
    </row>
    <row r="9" spans="1:18" ht="33.75" customHeight="1" x14ac:dyDescent="0.25">
      <c r="A9" s="420">
        <v>8</v>
      </c>
      <c r="B9" s="420" t="s">
        <v>18</v>
      </c>
      <c r="C9" s="422" t="s">
        <v>302</v>
      </c>
      <c r="D9" s="424">
        <v>500000</v>
      </c>
      <c r="E9" s="424">
        <v>600000</v>
      </c>
      <c r="F9" s="420">
        <v>606</v>
      </c>
      <c r="G9" s="420">
        <v>1005</v>
      </c>
      <c r="H9" s="420">
        <v>426913</v>
      </c>
      <c r="I9" s="67" t="s">
        <v>165</v>
      </c>
      <c r="J9" s="75" t="s">
        <v>177</v>
      </c>
      <c r="K9" s="67" t="s">
        <v>171</v>
      </c>
      <c r="L9" s="77">
        <v>269700</v>
      </c>
      <c r="M9" s="77">
        <v>323640</v>
      </c>
      <c r="N9" s="424">
        <f>D9-L9-L10</f>
        <v>400</v>
      </c>
      <c r="O9" s="424">
        <f>E9-M9-M10</f>
        <v>480</v>
      </c>
      <c r="P9" s="34"/>
      <c r="Q9" s="76"/>
      <c r="R9" s="76"/>
    </row>
    <row r="10" spans="1:18" ht="26.25" customHeight="1" x14ac:dyDescent="0.25">
      <c r="A10" s="421"/>
      <c r="B10" s="421"/>
      <c r="C10" s="423"/>
      <c r="D10" s="425"/>
      <c r="E10" s="425"/>
      <c r="F10" s="421"/>
      <c r="G10" s="421"/>
      <c r="H10" s="421"/>
      <c r="I10" s="67" t="s">
        <v>195</v>
      </c>
      <c r="J10" s="75" t="s">
        <v>177</v>
      </c>
      <c r="K10" s="67" t="s">
        <v>206</v>
      </c>
      <c r="L10" s="77">
        <v>229900</v>
      </c>
      <c r="M10" s="77">
        <v>275880</v>
      </c>
      <c r="N10" s="426"/>
      <c r="O10" s="426"/>
      <c r="P10" s="34"/>
      <c r="Q10" s="76"/>
      <c r="R10" s="76"/>
    </row>
    <row r="11" spans="1:18" ht="25.5" customHeight="1" x14ac:dyDescent="0.25">
      <c r="A11" s="459">
        <v>21</v>
      </c>
      <c r="B11" s="420" t="s">
        <v>107</v>
      </c>
      <c r="C11" s="422" t="s">
        <v>80</v>
      </c>
      <c r="D11" s="424">
        <v>416666.67</v>
      </c>
      <c r="E11" s="424">
        <v>500000</v>
      </c>
      <c r="F11" s="420">
        <v>606</v>
      </c>
      <c r="G11" s="420">
        <v>1005</v>
      </c>
      <c r="H11" s="420">
        <v>421621</v>
      </c>
      <c r="I11" s="78" t="s">
        <v>256</v>
      </c>
      <c r="J11" s="79" t="s">
        <v>265</v>
      </c>
      <c r="K11" s="80" t="s">
        <v>264</v>
      </c>
      <c r="L11" s="80">
        <v>175605.05</v>
      </c>
      <c r="M11" s="81">
        <v>210714.08</v>
      </c>
      <c r="N11" s="424">
        <f>D11-L11-L12</f>
        <v>65463.669999999984</v>
      </c>
      <c r="O11" s="424">
        <f>E11-M11-M12</f>
        <v>78571.440000000031</v>
      </c>
      <c r="P11" s="34"/>
      <c r="Q11" s="76"/>
      <c r="R11" s="76"/>
    </row>
    <row r="12" spans="1:18" ht="23.25" customHeight="1" x14ac:dyDescent="0.25">
      <c r="A12" s="421"/>
      <c r="B12" s="421"/>
      <c r="C12" s="423"/>
      <c r="D12" s="425"/>
      <c r="E12" s="425"/>
      <c r="F12" s="421"/>
      <c r="G12" s="421"/>
      <c r="H12" s="421"/>
      <c r="I12" s="78" t="s">
        <v>266</v>
      </c>
      <c r="J12" s="79" t="s">
        <v>265</v>
      </c>
      <c r="K12" s="80" t="s">
        <v>269</v>
      </c>
      <c r="L12" s="80">
        <v>175597.95</v>
      </c>
      <c r="M12" s="81">
        <v>210714.48</v>
      </c>
      <c r="N12" s="426"/>
      <c r="O12" s="426"/>
      <c r="P12" s="34"/>
      <c r="Q12" s="76"/>
      <c r="R12" s="76"/>
    </row>
    <row r="13" spans="1:18" ht="29.25" customHeight="1" x14ac:dyDescent="0.25">
      <c r="A13" s="165">
        <v>24</v>
      </c>
      <c r="B13" s="165" t="s">
        <v>35</v>
      </c>
      <c r="C13" s="166" t="s">
        <v>45</v>
      </c>
      <c r="D13" s="167">
        <v>70000</v>
      </c>
      <c r="E13" s="167">
        <v>84000</v>
      </c>
      <c r="F13" s="165">
        <v>606</v>
      </c>
      <c r="G13" s="165">
        <v>1005</v>
      </c>
      <c r="H13" s="165">
        <v>423911</v>
      </c>
      <c r="I13" s="157" t="s">
        <v>294</v>
      </c>
      <c r="J13" s="158" t="s">
        <v>297</v>
      </c>
      <c r="K13" s="158" t="s">
        <v>301</v>
      </c>
      <c r="L13" s="159">
        <v>5425</v>
      </c>
      <c r="M13" s="160">
        <v>6510</v>
      </c>
      <c r="N13" s="167">
        <f t="shared" ref="N13:O16" si="0">D13-L13</f>
        <v>64575</v>
      </c>
      <c r="O13" s="167">
        <f t="shared" si="0"/>
        <v>77490</v>
      </c>
      <c r="P13" s="33"/>
      <c r="Q13" s="162"/>
      <c r="R13" s="162"/>
    </row>
    <row r="14" spans="1:18" ht="31.5" x14ac:dyDescent="0.25">
      <c r="A14" s="155">
        <v>26</v>
      </c>
      <c r="B14" s="155" t="s">
        <v>37</v>
      </c>
      <c r="C14" s="161" t="s">
        <v>48</v>
      </c>
      <c r="D14" s="156">
        <v>500000</v>
      </c>
      <c r="E14" s="156">
        <v>600000</v>
      </c>
      <c r="F14" s="155">
        <v>606</v>
      </c>
      <c r="G14" s="155">
        <v>1005</v>
      </c>
      <c r="H14" s="155">
        <v>423911</v>
      </c>
      <c r="I14" s="157" t="s">
        <v>272</v>
      </c>
      <c r="J14" s="158" t="s">
        <v>283</v>
      </c>
      <c r="K14" s="158" t="s">
        <v>282</v>
      </c>
      <c r="L14" s="159">
        <v>99000</v>
      </c>
      <c r="M14" s="160">
        <v>99000</v>
      </c>
      <c r="N14" s="156">
        <f t="shared" si="0"/>
        <v>401000</v>
      </c>
      <c r="O14" s="156">
        <f t="shared" si="0"/>
        <v>501000</v>
      </c>
      <c r="P14" s="34"/>
      <c r="Q14" s="162"/>
      <c r="R14" s="162"/>
    </row>
    <row r="15" spans="1:18" ht="20.25" customHeight="1" x14ac:dyDescent="0.25">
      <c r="A15" s="155">
        <v>29</v>
      </c>
      <c r="B15" s="155" t="s">
        <v>146</v>
      </c>
      <c r="C15" s="163" t="s">
        <v>147</v>
      </c>
      <c r="D15" s="156">
        <v>300000</v>
      </c>
      <c r="E15" s="156">
        <v>360000</v>
      </c>
      <c r="F15" s="155">
        <v>606</v>
      </c>
      <c r="G15" s="155">
        <v>1005</v>
      </c>
      <c r="H15" s="155">
        <v>425117</v>
      </c>
      <c r="I15" s="157" t="s">
        <v>271</v>
      </c>
      <c r="J15" s="158" t="s">
        <v>292</v>
      </c>
      <c r="K15" s="164" t="s">
        <v>291</v>
      </c>
      <c r="L15" s="159">
        <v>75350</v>
      </c>
      <c r="M15" s="160">
        <v>90420</v>
      </c>
      <c r="N15" s="156">
        <f t="shared" si="0"/>
        <v>224650</v>
      </c>
      <c r="O15" s="156">
        <f t="shared" si="0"/>
        <v>269580</v>
      </c>
      <c r="P15" s="34"/>
      <c r="Q15" s="162"/>
      <c r="R15" s="162"/>
    </row>
    <row r="16" spans="1:18" ht="21" x14ac:dyDescent="0.25">
      <c r="A16" s="67">
        <v>30</v>
      </c>
      <c r="B16" s="67" t="s">
        <v>42</v>
      </c>
      <c r="C16" s="72" t="s">
        <v>38</v>
      </c>
      <c r="D16" s="74">
        <v>21083</v>
      </c>
      <c r="E16" s="74">
        <v>25300</v>
      </c>
      <c r="F16" s="67">
        <v>606</v>
      </c>
      <c r="G16" s="67">
        <v>1005</v>
      </c>
      <c r="H16" s="67">
        <v>423612</v>
      </c>
      <c r="I16" s="78" t="s">
        <v>239</v>
      </c>
      <c r="J16" s="79" t="s">
        <v>240</v>
      </c>
      <c r="K16" s="82" t="s">
        <v>246</v>
      </c>
      <c r="L16" s="80">
        <v>20000</v>
      </c>
      <c r="M16" s="81">
        <v>20000</v>
      </c>
      <c r="N16" s="74">
        <f t="shared" si="0"/>
        <v>1083</v>
      </c>
      <c r="O16" s="74">
        <f t="shared" si="0"/>
        <v>5300</v>
      </c>
      <c r="P16" s="34"/>
      <c r="Q16" s="76"/>
      <c r="R16" s="76"/>
    </row>
    <row r="17" spans="1:18" ht="21.75" customHeight="1" x14ac:dyDescent="0.25">
      <c r="A17" s="420">
        <v>33</v>
      </c>
      <c r="B17" s="420" t="s">
        <v>46</v>
      </c>
      <c r="C17" s="422" t="s">
        <v>230</v>
      </c>
      <c r="D17" s="424">
        <v>75000</v>
      </c>
      <c r="E17" s="424">
        <v>90000</v>
      </c>
      <c r="F17" s="420">
        <v>606</v>
      </c>
      <c r="G17" s="420">
        <v>1005</v>
      </c>
      <c r="H17" s="420">
        <v>425291</v>
      </c>
      <c r="I17" s="78" t="s">
        <v>185</v>
      </c>
      <c r="J17" s="79" t="s">
        <v>201</v>
      </c>
      <c r="K17" s="82" t="s">
        <v>198</v>
      </c>
      <c r="L17" s="80">
        <v>5700</v>
      </c>
      <c r="M17" s="81">
        <v>6840</v>
      </c>
      <c r="N17" s="424">
        <f>D17-L17-L18</f>
        <v>17856</v>
      </c>
      <c r="O17" s="424">
        <f>E17-M17-M18</f>
        <v>21427.199999999997</v>
      </c>
      <c r="P17" s="34"/>
      <c r="Q17" s="76"/>
      <c r="R17" s="76"/>
    </row>
    <row r="18" spans="1:18" ht="22.5" customHeight="1" x14ac:dyDescent="0.25">
      <c r="A18" s="421"/>
      <c r="B18" s="421"/>
      <c r="C18" s="423"/>
      <c r="D18" s="425"/>
      <c r="E18" s="425"/>
      <c r="F18" s="421"/>
      <c r="G18" s="421"/>
      <c r="H18" s="421"/>
      <c r="I18" s="78" t="s">
        <v>248</v>
      </c>
      <c r="J18" s="79" t="s">
        <v>261</v>
      </c>
      <c r="K18" s="82" t="s">
        <v>262</v>
      </c>
      <c r="L18" s="80">
        <v>51444</v>
      </c>
      <c r="M18" s="81">
        <v>61732.800000000003</v>
      </c>
      <c r="N18" s="426"/>
      <c r="O18" s="426"/>
      <c r="P18" s="34"/>
      <c r="Q18" s="76"/>
      <c r="R18" s="76"/>
    </row>
    <row r="19" spans="1:18" s="4" customFormat="1" ht="31.5" x14ac:dyDescent="0.25">
      <c r="A19" s="155">
        <v>34</v>
      </c>
      <c r="B19" s="155" t="s">
        <v>47</v>
      </c>
      <c r="C19" s="163" t="s">
        <v>118</v>
      </c>
      <c r="D19" s="156">
        <v>150000</v>
      </c>
      <c r="E19" s="156">
        <v>180000</v>
      </c>
      <c r="F19" s="155">
        <v>606</v>
      </c>
      <c r="G19" s="155">
        <v>1005</v>
      </c>
      <c r="H19" s="155">
        <v>425227</v>
      </c>
      <c r="I19" s="157" t="s">
        <v>276</v>
      </c>
      <c r="J19" s="158" t="s">
        <v>285</v>
      </c>
      <c r="K19" s="159" t="s">
        <v>291</v>
      </c>
      <c r="L19" s="159">
        <v>142200</v>
      </c>
      <c r="M19" s="160">
        <v>170640</v>
      </c>
      <c r="N19" s="156">
        <f t="shared" ref="N19:O21" si="1">D19-L19</f>
        <v>7800</v>
      </c>
      <c r="O19" s="156">
        <f t="shared" si="1"/>
        <v>9360</v>
      </c>
      <c r="P19" s="33"/>
      <c r="Q19" s="162"/>
      <c r="R19" s="162"/>
    </row>
    <row r="20" spans="1:18" s="7" customFormat="1" ht="21" customHeight="1" x14ac:dyDescent="0.25">
      <c r="A20" s="67">
        <v>37</v>
      </c>
      <c r="B20" s="67" t="s">
        <v>52</v>
      </c>
      <c r="C20" s="72" t="s">
        <v>57</v>
      </c>
      <c r="D20" s="74">
        <v>50000</v>
      </c>
      <c r="E20" s="74">
        <v>60000</v>
      </c>
      <c r="F20" s="67">
        <v>606</v>
      </c>
      <c r="G20" s="67">
        <v>1005</v>
      </c>
      <c r="H20" s="67">
        <v>423911</v>
      </c>
      <c r="I20" s="78" t="s">
        <v>220</v>
      </c>
      <c r="J20" s="79" t="s">
        <v>228</v>
      </c>
      <c r="K20" s="82" t="s">
        <v>229</v>
      </c>
      <c r="L20" s="80">
        <v>42000</v>
      </c>
      <c r="M20" s="81">
        <v>42000</v>
      </c>
      <c r="N20" s="74">
        <f t="shared" si="1"/>
        <v>8000</v>
      </c>
      <c r="O20" s="74">
        <f t="shared" si="1"/>
        <v>18000</v>
      </c>
      <c r="P20" s="34"/>
      <c r="Q20" s="76"/>
      <c r="R20" s="76"/>
    </row>
    <row r="21" spans="1:18" ht="21" x14ac:dyDescent="0.25">
      <c r="A21" s="67">
        <v>39</v>
      </c>
      <c r="B21" s="67" t="s">
        <v>55</v>
      </c>
      <c r="C21" s="72" t="s">
        <v>231</v>
      </c>
      <c r="D21" s="74">
        <v>100000</v>
      </c>
      <c r="E21" s="74">
        <v>120000</v>
      </c>
      <c r="F21" s="67">
        <v>606</v>
      </c>
      <c r="G21" s="67">
        <v>1005</v>
      </c>
      <c r="H21" s="67">
        <v>425225</v>
      </c>
      <c r="I21" s="67" t="s">
        <v>184</v>
      </c>
      <c r="J21" s="68" t="s">
        <v>202</v>
      </c>
      <c r="K21" s="69" t="s">
        <v>200</v>
      </c>
      <c r="L21" s="70">
        <v>16410</v>
      </c>
      <c r="M21" s="74">
        <v>19692</v>
      </c>
      <c r="N21" s="74">
        <f t="shared" si="1"/>
        <v>83590</v>
      </c>
      <c r="O21" s="74">
        <f t="shared" si="1"/>
        <v>100308</v>
      </c>
      <c r="P21" s="34"/>
      <c r="Q21" s="76"/>
      <c r="R21" s="76"/>
    </row>
    <row r="22" spans="1:18" ht="25.5" customHeight="1" x14ac:dyDescent="0.25">
      <c r="A22" s="420">
        <v>40</v>
      </c>
      <c r="B22" s="420" t="s">
        <v>119</v>
      </c>
      <c r="C22" s="422" t="s">
        <v>77</v>
      </c>
      <c r="D22" s="424">
        <v>449160</v>
      </c>
      <c r="E22" s="424">
        <v>538992</v>
      </c>
      <c r="F22" s="420">
        <v>606</v>
      </c>
      <c r="G22" s="420">
        <v>1005</v>
      </c>
      <c r="H22" s="420">
        <v>425225</v>
      </c>
      <c r="I22" s="83" t="s">
        <v>180</v>
      </c>
      <c r="J22" s="84" t="s">
        <v>187</v>
      </c>
      <c r="K22" s="85" t="s">
        <v>188</v>
      </c>
      <c r="L22" s="74">
        <v>129500</v>
      </c>
      <c r="M22" s="74">
        <f>L22*1.2</f>
        <v>155400</v>
      </c>
      <c r="N22" s="424">
        <f>D22-L22-L23-L24</f>
        <v>75940</v>
      </c>
      <c r="O22" s="424">
        <f>E22-M22-M23-M24</f>
        <v>91128</v>
      </c>
      <c r="P22" s="33"/>
      <c r="Q22" s="76"/>
      <c r="R22" s="76"/>
    </row>
    <row r="23" spans="1:18" ht="26.25" customHeight="1" x14ac:dyDescent="0.25">
      <c r="A23" s="457"/>
      <c r="B23" s="457"/>
      <c r="C23" s="464"/>
      <c r="D23" s="465"/>
      <c r="E23" s="465"/>
      <c r="F23" s="457"/>
      <c r="G23" s="457"/>
      <c r="H23" s="457"/>
      <c r="I23" s="83" t="s">
        <v>179</v>
      </c>
      <c r="J23" s="84" t="s">
        <v>191</v>
      </c>
      <c r="K23" s="85" t="s">
        <v>196</v>
      </c>
      <c r="L23" s="74">
        <v>8800</v>
      </c>
      <c r="M23" s="74">
        <v>10560</v>
      </c>
      <c r="N23" s="458"/>
      <c r="O23" s="458"/>
      <c r="P23" s="33"/>
      <c r="Q23" s="76"/>
      <c r="R23" s="76"/>
    </row>
    <row r="24" spans="1:18" ht="27.75" customHeight="1" x14ac:dyDescent="0.25">
      <c r="A24" s="421"/>
      <c r="B24" s="421"/>
      <c r="C24" s="423"/>
      <c r="D24" s="425"/>
      <c r="E24" s="425"/>
      <c r="F24" s="421"/>
      <c r="G24" s="421"/>
      <c r="H24" s="421"/>
      <c r="I24" s="83" t="s">
        <v>193</v>
      </c>
      <c r="J24" s="84" t="s">
        <v>199</v>
      </c>
      <c r="K24" s="85" t="s">
        <v>200</v>
      </c>
      <c r="L24" s="74">
        <v>234920</v>
      </c>
      <c r="M24" s="74">
        <v>281904</v>
      </c>
      <c r="N24" s="426"/>
      <c r="O24" s="426"/>
      <c r="P24" s="33"/>
      <c r="Q24" s="76"/>
      <c r="R24" s="76"/>
    </row>
    <row r="25" spans="1:18" ht="28.5" customHeight="1" x14ac:dyDescent="0.25">
      <c r="A25" s="155">
        <v>41</v>
      </c>
      <c r="B25" s="155" t="s">
        <v>56</v>
      </c>
      <c r="C25" s="163" t="s">
        <v>120</v>
      </c>
      <c r="D25" s="156">
        <v>500000</v>
      </c>
      <c r="E25" s="156">
        <v>600000</v>
      </c>
      <c r="F25" s="155">
        <v>606</v>
      </c>
      <c r="G25" s="155">
        <v>1005</v>
      </c>
      <c r="H25" s="155">
        <v>425227</v>
      </c>
      <c r="I25" s="155" t="s">
        <v>284</v>
      </c>
      <c r="J25" s="158" t="s">
        <v>285</v>
      </c>
      <c r="K25" s="155" t="s">
        <v>293</v>
      </c>
      <c r="L25" s="156">
        <v>495600</v>
      </c>
      <c r="M25" s="156">
        <v>594720</v>
      </c>
      <c r="N25" s="156">
        <f t="shared" ref="N25:O27" si="2">D25-L25</f>
        <v>4400</v>
      </c>
      <c r="O25" s="156">
        <f t="shared" si="2"/>
        <v>5280</v>
      </c>
      <c r="P25" s="34"/>
      <c r="Q25" s="162"/>
      <c r="R25" s="162"/>
    </row>
    <row r="26" spans="1:18" ht="20.25" customHeight="1" x14ac:dyDescent="0.25">
      <c r="A26" s="67">
        <v>43</v>
      </c>
      <c r="B26" s="67" t="s">
        <v>59</v>
      </c>
      <c r="C26" s="72" t="s">
        <v>122</v>
      </c>
      <c r="D26" s="74">
        <v>100000</v>
      </c>
      <c r="E26" s="74">
        <v>120000</v>
      </c>
      <c r="F26" s="67">
        <v>606</v>
      </c>
      <c r="G26" s="67">
        <v>1005</v>
      </c>
      <c r="H26" s="67">
        <v>425291</v>
      </c>
      <c r="I26" s="67" t="s">
        <v>205</v>
      </c>
      <c r="J26" s="75" t="s">
        <v>207</v>
      </c>
      <c r="K26" s="67" t="s">
        <v>215</v>
      </c>
      <c r="L26" s="74">
        <v>21616.67</v>
      </c>
      <c r="M26" s="74">
        <v>25940</v>
      </c>
      <c r="N26" s="74">
        <f t="shared" si="2"/>
        <v>78383.33</v>
      </c>
      <c r="O26" s="74">
        <f t="shared" si="2"/>
        <v>94060</v>
      </c>
      <c r="P26" s="34"/>
      <c r="Q26" s="76"/>
      <c r="R26" s="76"/>
    </row>
    <row r="27" spans="1:18" ht="52.5" x14ac:dyDescent="0.25">
      <c r="A27" s="165">
        <v>46</v>
      </c>
      <c r="B27" s="165" t="s">
        <v>62</v>
      </c>
      <c r="C27" s="166" t="s">
        <v>126</v>
      </c>
      <c r="D27" s="167">
        <v>250000</v>
      </c>
      <c r="E27" s="167">
        <v>300000</v>
      </c>
      <c r="F27" s="165">
        <v>606</v>
      </c>
      <c r="G27" s="165">
        <v>1005</v>
      </c>
      <c r="H27" s="165">
        <v>423311</v>
      </c>
      <c r="I27" s="155" t="s">
        <v>277</v>
      </c>
      <c r="J27" s="168" t="s">
        <v>298</v>
      </c>
      <c r="K27" s="155" t="s">
        <v>300</v>
      </c>
      <c r="L27" s="156">
        <v>224200</v>
      </c>
      <c r="M27" s="156">
        <v>224200</v>
      </c>
      <c r="N27" s="167">
        <f t="shared" si="2"/>
        <v>25800</v>
      </c>
      <c r="O27" s="167">
        <f t="shared" si="2"/>
        <v>75800</v>
      </c>
      <c r="P27" s="33"/>
      <c r="Q27" s="162"/>
      <c r="R27" s="162"/>
    </row>
    <row r="28" spans="1:18" ht="23.25" customHeight="1" x14ac:dyDescent="0.25">
      <c r="A28" s="67">
        <v>52</v>
      </c>
      <c r="B28" s="67" t="s">
        <v>70</v>
      </c>
      <c r="C28" s="72" t="s">
        <v>129</v>
      </c>
      <c r="D28" s="74">
        <v>41850</v>
      </c>
      <c r="E28" s="74">
        <v>50220</v>
      </c>
      <c r="F28" s="67">
        <v>606</v>
      </c>
      <c r="G28" s="67">
        <v>1005</v>
      </c>
      <c r="H28" s="67">
        <v>423911</v>
      </c>
      <c r="I28" s="67" t="s">
        <v>181</v>
      </c>
      <c r="J28" s="75" t="s">
        <v>189</v>
      </c>
      <c r="K28" s="67" t="s">
        <v>194</v>
      </c>
      <c r="L28" s="74">
        <v>14750</v>
      </c>
      <c r="M28" s="74">
        <v>17700</v>
      </c>
      <c r="N28" s="74">
        <f t="shared" ref="N28:O30" si="3">D28-L28</f>
        <v>27100</v>
      </c>
      <c r="O28" s="74">
        <f t="shared" si="3"/>
        <v>32520</v>
      </c>
      <c r="P28" s="34"/>
      <c r="Q28" s="76"/>
      <c r="R28" s="76"/>
    </row>
    <row r="29" spans="1:18" ht="22.5" x14ac:dyDescent="0.25">
      <c r="A29" s="67">
        <v>53</v>
      </c>
      <c r="B29" s="67" t="s">
        <v>71</v>
      </c>
      <c r="C29" s="86" t="s">
        <v>73</v>
      </c>
      <c r="D29" s="74">
        <v>416667</v>
      </c>
      <c r="E29" s="74">
        <v>500000</v>
      </c>
      <c r="F29" s="67">
        <v>606</v>
      </c>
      <c r="G29" s="67">
        <v>1005</v>
      </c>
      <c r="H29" s="67">
        <v>425223</v>
      </c>
      <c r="I29" s="67" t="s">
        <v>244</v>
      </c>
      <c r="J29" s="75" t="s">
        <v>252</v>
      </c>
      <c r="K29" s="67" t="s">
        <v>253</v>
      </c>
      <c r="L29" s="74">
        <v>414350</v>
      </c>
      <c r="M29" s="74">
        <v>414350</v>
      </c>
      <c r="N29" s="74">
        <f t="shared" si="3"/>
        <v>2317</v>
      </c>
      <c r="O29" s="74">
        <f t="shared" si="3"/>
        <v>85650</v>
      </c>
      <c r="P29" s="34"/>
      <c r="Q29" s="76"/>
      <c r="R29" s="76"/>
    </row>
    <row r="30" spans="1:18" ht="22.5" customHeight="1" x14ac:dyDescent="0.25">
      <c r="A30" s="114">
        <v>54</v>
      </c>
      <c r="B30" s="114" t="s">
        <v>72</v>
      </c>
      <c r="C30" s="87" t="s">
        <v>130</v>
      </c>
      <c r="D30" s="115">
        <v>102500</v>
      </c>
      <c r="E30" s="115">
        <v>123000</v>
      </c>
      <c r="F30" s="114">
        <v>606</v>
      </c>
      <c r="G30" s="114">
        <v>1005</v>
      </c>
      <c r="H30" s="114">
        <v>423911</v>
      </c>
      <c r="I30" s="67" t="s">
        <v>209</v>
      </c>
      <c r="J30" s="75" t="s">
        <v>210</v>
      </c>
      <c r="K30" s="67" t="s">
        <v>211</v>
      </c>
      <c r="L30" s="74">
        <v>88200</v>
      </c>
      <c r="M30" s="74">
        <v>88200</v>
      </c>
      <c r="N30" s="115">
        <f t="shared" si="3"/>
        <v>14300</v>
      </c>
      <c r="O30" s="115">
        <f t="shared" si="3"/>
        <v>34800</v>
      </c>
      <c r="P30" s="34"/>
      <c r="Q30" s="76"/>
      <c r="R30" s="76"/>
    </row>
    <row r="31" spans="1:18" ht="52.5" x14ac:dyDescent="0.25">
      <c r="A31" s="114">
        <v>57</v>
      </c>
      <c r="B31" s="114" t="s">
        <v>78</v>
      </c>
      <c r="C31" s="116" t="s">
        <v>132</v>
      </c>
      <c r="D31" s="115">
        <v>60000</v>
      </c>
      <c r="E31" s="115">
        <v>72000</v>
      </c>
      <c r="F31" s="114">
        <v>606</v>
      </c>
      <c r="G31" s="114">
        <v>1005</v>
      </c>
      <c r="H31" s="114">
        <v>423911</v>
      </c>
      <c r="I31" s="67" t="s">
        <v>212</v>
      </c>
      <c r="J31" s="75" t="s">
        <v>217</v>
      </c>
      <c r="K31" s="67" t="s">
        <v>223</v>
      </c>
      <c r="L31" s="74">
        <v>46600</v>
      </c>
      <c r="M31" s="74">
        <v>55920</v>
      </c>
      <c r="N31" s="115">
        <f>D31-L31</f>
        <v>13400</v>
      </c>
      <c r="O31" s="115">
        <f>E31-M31</f>
        <v>16080</v>
      </c>
      <c r="P31" s="33"/>
      <c r="Q31" s="76"/>
      <c r="R31" s="76"/>
    </row>
    <row r="32" spans="1:18" ht="33" x14ac:dyDescent="0.25">
      <c r="A32" s="67">
        <v>59</v>
      </c>
      <c r="B32" s="67" t="s">
        <v>135</v>
      </c>
      <c r="C32" s="86" t="s">
        <v>182</v>
      </c>
      <c r="D32" s="74">
        <v>102600</v>
      </c>
      <c r="E32" s="74">
        <v>123120</v>
      </c>
      <c r="F32" s="67">
        <v>606</v>
      </c>
      <c r="G32" s="67">
        <v>1005</v>
      </c>
      <c r="H32" s="67">
        <v>425281</v>
      </c>
      <c r="I32" s="67" t="s">
        <v>224</v>
      </c>
      <c r="J32" s="75" t="s">
        <v>225</v>
      </c>
      <c r="K32" s="67" t="s">
        <v>226</v>
      </c>
      <c r="L32" s="74">
        <v>99800</v>
      </c>
      <c r="M32" s="74">
        <v>119760</v>
      </c>
      <c r="N32" s="74">
        <f>D32-L32</f>
        <v>2800</v>
      </c>
      <c r="O32" s="74">
        <f>E32-M32</f>
        <v>3360</v>
      </c>
      <c r="P32" s="33"/>
      <c r="Q32" s="76"/>
      <c r="R32" s="76"/>
    </row>
    <row r="33" spans="1:18" ht="42" x14ac:dyDescent="0.25">
      <c r="A33" s="67">
        <v>61</v>
      </c>
      <c r="B33" s="67" t="s">
        <v>236</v>
      </c>
      <c r="C33" s="72" t="s">
        <v>241</v>
      </c>
      <c r="D33" s="74">
        <v>50000</v>
      </c>
      <c r="E33" s="74">
        <v>60000</v>
      </c>
      <c r="F33" s="67">
        <v>606</v>
      </c>
      <c r="G33" s="67">
        <v>1005</v>
      </c>
      <c r="H33" s="67">
        <v>425291</v>
      </c>
      <c r="I33" s="67" t="s">
        <v>242</v>
      </c>
      <c r="J33" s="75" t="s">
        <v>243</v>
      </c>
      <c r="K33" s="67" t="s">
        <v>255</v>
      </c>
      <c r="L33" s="74">
        <v>48000</v>
      </c>
      <c r="M33" s="74">
        <v>48000</v>
      </c>
      <c r="N33" s="74">
        <f>D33-L33</f>
        <v>2000</v>
      </c>
      <c r="O33" s="74">
        <f>E33-L33</f>
        <v>12000</v>
      </c>
      <c r="P33" s="33"/>
      <c r="Q33" s="76"/>
      <c r="R33" s="76"/>
    </row>
    <row r="34" spans="1:18" ht="31.5" x14ac:dyDescent="0.25">
      <c r="A34" s="176">
        <v>1</v>
      </c>
      <c r="B34" s="174" t="s">
        <v>280</v>
      </c>
      <c r="C34" s="163" t="s">
        <v>281</v>
      </c>
      <c r="D34" s="156">
        <v>548115</v>
      </c>
      <c r="E34" s="156">
        <v>657738</v>
      </c>
      <c r="F34" s="155">
        <v>606</v>
      </c>
      <c r="G34" s="155">
        <v>1005</v>
      </c>
      <c r="H34" s="155">
        <v>425281</v>
      </c>
      <c r="I34" s="155" t="s">
        <v>286</v>
      </c>
      <c r="J34" s="175" t="s">
        <v>296</v>
      </c>
      <c r="K34" s="155" t="s">
        <v>295</v>
      </c>
      <c r="L34" s="159">
        <v>545490</v>
      </c>
      <c r="M34" s="159">
        <v>654588</v>
      </c>
      <c r="N34" s="159">
        <f>D34-L34</f>
        <v>2625</v>
      </c>
      <c r="O34" s="159">
        <f>E34-M34</f>
        <v>3150</v>
      </c>
      <c r="P34" s="119"/>
      <c r="Q34" s="171"/>
      <c r="R34" s="177"/>
    </row>
    <row r="35" spans="1:18" ht="33" customHeight="1" x14ac:dyDescent="0.25">
      <c r="A35" s="58" t="s">
        <v>105</v>
      </c>
      <c r="B35" s="59"/>
      <c r="C35" s="59"/>
      <c r="D35" s="59"/>
      <c r="E35" s="59"/>
      <c r="F35" s="59"/>
      <c r="G35" s="59"/>
      <c r="H35" s="59"/>
      <c r="I35" s="59"/>
      <c r="J35" s="99"/>
      <c r="K35" s="99"/>
      <c r="L35" s="99"/>
      <c r="M35" s="99"/>
      <c r="N35" s="99"/>
      <c r="O35" s="99"/>
      <c r="P35" s="59"/>
      <c r="Q35" s="59"/>
      <c r="R35" s="60"/>
    </row>
    <row r="36" spans="1:18" s="191" customFormat="1" ht="57.75" customHeight="1" x14ac:dyDescent="0.25">
      <c r="A36" s="183">
        <v>63</v>
      </c>
      <c r="B36" s="183" t="s">
        <v>26</v>
      </c>
      <c r="C36" s="184" t="s">
        <v>104</v>
      </c>
      <c r="D36" s="25">
        <v>100000</v>
      </c>
      <c r="E36" s="25">
        <v>120000</v>
      </c>
      <c r="F36" s="183">
        <v>606</v>
      </c>
      <c r="G36" s="183">
        <v>1005</v>
      </c>
      <c r="H36" s="183">
        <v>426913</v>
      </c>
      <c r="I36" s="183"/>
      <c r="J36" s="186"/>
      <c r="K36" s="187"/>
      <c r="L36" s="188"/>
      <c r="M36" s="188"/>
      <c r="N36" s="25"/>
      <c r="O36" s="25"/>
      <c r="P36" s="189"/>
      <c r="Q36" s="190"/>
      <c r="R36" s="190"/>
    </row>
    <row r="37" spans="1:18" s="191" customFormat="1" ht="31.5" x14ac:dyDescent="0.25">
      <c r="A37" s="183">
        <v>64</v>
      </c>
      <c r="B37" s="183" t="s">
        <v>34</v>
      </c>
      <c r="C37" s="184" t="s">
        <v>110</v>
      </c>
      <c r="D37" s="25">
        <v>400000</v>
      </c>
      <c r="E37" s="25">
        <v>48000</v>
      </c>
      <c r="F37" s="183">
        <v>606</v>
      </c>
      <c r="G37" s="183">
        <v>1005</v>
      </c>
      <c r="H37" s="183">
        <v>423911</v>
      </c>
      <c r="I37" s="183"/>
      <c r="J37" s="186"/>
      <c r="K37" s="183"/>
      <c r="L37" s="25"/>
      <c r="M37" s="25"/>
      <c r="N37" s="25"/>
      <c r="O37" s="25"/>
      <c r="P37" s="192"/>
      <c r="Q37" s="190"/>
      <c r="R37" s="190"/>
    </row>
    <row r="38" spans="1:18" ht="24" customHeight="1" x14ac:dyDescent="0.25">
      <c r="A38" s="88">
        <v>65</v>
      </c>
      <c r="B38" s="88" t="s">
        <v>44</v>
      </c>
      <c r="C38" s="89" t="s">
        <v>117</v>
      </c>
      <c r="D38" s="90">
        <v>229600</v>
      </c>
      <c r="E38" s="90">
        <v>229600</v>
      </c>
      <c r="F38" s="88">
        <v>606</v>
      </c>
      <c r="G38" s="88">
        <v>1005</v>
      </c>
      <c r="H38" s="88">
        <v>423911</v>
      </c>
      <c r="I38" s="91" t="s">
        <v>213</v>
      </c>
      <c r="J38" s="92" t="s">
        <v>214</v>
      </c>
      <c r="K38" s="91" t="s">
        <v>174</v>
      </c>
      <c r="L38" s="93">
        <v>229600</v>
      </c>
      <c r="M38" s="93">
        <v>229600</v>
      </c>
      <c r="N38" s="90">
        <f>D38-L38</f>
        <v>0</v>
      </c>
      <c r="O38" s="90">
        <f>E38-M38</f>
        <v>0</v>
      </c>
      <c r="P38" s="34"/>
      <c r="Q38" s="178"/>
      <c r="R38" s="178"/>
    </row>
    <row r="39" spans="1:18" ht="21.75" customHeight="1" thickBot="1" x14ac:dyDescent="0.3">
      <c r="A39" s="52"/>
      <c r="B39" s="53"/>
      <c r="C39" s="53"/>
      <c r="D39" s="53"/>
      <c r="E39" s="53"/>
      <c r="F39" s="53"/>
      <c r="G39" s="53"/>
      <c r="H39" s="53"/>
      <c r="I39" s="53"/>
      <c r="J39" s="100"/>
      <c r="K39" s="100"/>
      <c r="L39" s="54"/>
      <c r="M39" s="54"/>
      <c r="N39" s="54"/>
      <c r="O39" s="54"/>
      <c r="P39" s="55"/>
      <c r="Q39" s="55"/>
      <c r="R39" s="55"/>
    </row>
    <row r="40" spans="1:18" ht="25.5" customHeight="1" x14ac:dyDescent="0.25">
      <c r="A40" s="432" t="s">
        <v>0</v>
      </c>
      <c r="B40" s="434" t="s">
        <v>1</v>
      </c>
      <c r="C40" s="434" t="s">
        <v>3</v>
      </c>
      <c r="D40" s="434" t="s">
        <v>2</v>
      </c>
      <c r="E40" s="437"/>
      <c r="F40" s="434" t="s">
        <v>4</v>
      </c>
      <c r="G40" s="434" t="s">
        <v>5</v>
      </c>
      <c r="H40" s="434" t="s">
        <v>6</v>
      </c>
      <c r="I40" s="434" t="s">
        <v>9</v>
      </c>
      <c r="J40" s="434" t="s">
        <v>12</v>
      </c>
      <c r="K40" s="434" t="s">
        <v>84</v>
      </c>
      <c r="L40" s="434" t="s">
        <v>83</v>
      </c>
      <c r="M40" s="434"/>
      <c r="N40" s="434" t="s">
        <v>85</v>
      </c>
      <c r="O40" s="441"/>
      <c r="P40" s="46"/>
      <c r="Q40" s="466" t="s">
        <v>87</v>
      </c>
      <c r="R40" s="467"/>
    </row>
    <row r="41" spans="1:18" ht="33.75" customHeight="1" thickBot="1" x14ac:dyDescent="0.3">
      <c r="A41" s="453"/>
      <c r="B41" s="454"/>
      <c r="C41" s="455"/>
      <c r="D41" s="56" t="s">
        <v>7</v>
      </c>
      <c r="E41" s="56" t="s">
        <v>8</v>
      </c>
      <c r="F41" s="454"/>
      <c r="G41" s="454"/>
      <c r="H41" s="454"/>
      <c r="I41" s="456"/>
      <c r="J41" s="460"/>
      <c r="K41" s="448"/>
      <c r="L41" s="96" t="s">
        <v>7</v>
      </c>
      <c r="M41" s="96" t="s">
        <v>8</v>
      </c>
      <c r="N41" s="48" t="s">
        <v>7</v>
      </c>
      <c r="O41" s="96" t="s">
        <v>8</v>
      </c>
      <c r="P41" s="49"/>
      <c r="Q41" s="468"/>
      <c r="R41" s="469"/>
    </row>
    <row r="42" spans="1:18" ht="33" customHeight="1" thickBot="1" x14ac:dyDescent="0.3">
      <c r="A42" s="450" t="s">
        <v>106</v>
      </c>
      <c r="B42" s="451"/>
      <c r="C42" s="451"/>
      <c r="D42" s="451"/>
      <c r="E42" s="451"/>
      <c r="F42" s="451"/>
      <c r="G42" s="451"/>
      <c r="H42" s="451"/>
      <c r="I42" s="451"/>
      <c r="J42" s="451"/>
      <c r="K42" s="451"/>
      <c r="L42" s="451"/>
      <c r="M42" s="451"/>
      <c r="N42" s="451"/>
      <c r="O42" s="451"/>
      <c r="P42" s="451"/>
      <c r="Q42" s="451"/>
      <c r="R42" s="452"/>
    </row>
    <row r="43" spans="1:18" ht="25.5" customHeight="1" x14ac:dyDescent="0.25">
      <c r="A43" s="420">
        <v>67</v>
      </c>
      <c r="B43" s="420" t="s">
        <v>138</v>
      </c>
      <c r="C43" s="422" t="s">
        <v>139</v>
      </c>
      <c r="D43" s="424">
        <v>135118</v>
      </c>
      <c r="E43" s="424">
        <v>162142</v>
      </c>
      <c r="F43" s="420">
        <v>606</v>
      </c>
      <c r="G43" s="420">
        <v>1004</v>
      </c>
      <c r="H43" s="420">
        <v>423711</v>
      </c>
      <c r="I43" s="471" t="s">
        <v>267</v>
      </c>
      <c r="J43" s="102" t="s">
        <v>279</v>
      </c>
      <c r="K43" s="103" t="s">
        <v>278</v>
      </c>
      <c r="L43" s="104">
        <v>54000</v>
      </c>
      <c r="M43" s="104">
        <v>64800</v>
      </c>
      <c r="N43" s="424">
        <f>D43-L43-L44-L45</f>
        <v>118</v>
      </c>
      <c r="O43" s="424">
        <f>E43-M43-M44-M45</f>
        <v>142</v>
      </c>
      <c r="P43" s="108"/>
      <c r="Q43" s="179"/>
      <c r="R43" s="180"/>
    </row>
    <row r="44" spans="1:18" ht="46.5" customHeight="1" x14ac:dyDescent="0.25">
      <c r="A44" s="457"/>
      <c r="B44" s="457"/>
      <c r="C44" s="470"/>
      <c r="D44" s="465"/>
      <c r="E44" s="465"/>
      <c r="F44" s="457"/>
      <c r="G44" s="457"/>
      <c r="H44" s="457"/>
      <c r="I44" s="457"/>
      <c r="J44" s="75" t="s">
        <v>290</v>
      </c>
      <c r="K44" s="67" t="s">
        <v>289</v>
      </c>
      <c r="L44" s="74">
        <v>54000</v>
      </c>
      <c r="M44" s="74">
        <v>64800</v>
      </c>
      <c r="N44" s="458"/>
      <c r="O44" s="458"/>
      <c r="P44" s="108"/>
      <c r="Q44" s="181"/>
      <c r="R44" s="182"/>
    </row>
    <row r="45" spans="1:18" ht="44.25" customHeight="1" thickBot="1" x14ac:dyDescent="0.3">
      <c r="A45" s="421"/>
      <c r="B45" s="421"/>
      <c r="C45" s="493"/>
      <c r="D45" s="425"/>
      <c r="E45" s="425"/>
      <c r="F45" s="421"/>
      <c r="G45" s="421"/>
      <c r="H45" s="421"/>
      <c r="I45" s="507"/>
      <c r="J45" s="105" t="s">
        <v>288</v>
      </c>
      <c r="K45" s="106" t="s">
        <v>289</v>
      </c>
      <c r="L45" s="107">
        <v>27000</v>
      </c>
      <c r="M45" s="107">
        <v>32400</v>
      </c>
      <c r="N45" s="426"/>
      <c r="O45" s="426"/>
      <c r="P45" s="108"/>
      <c r="Q45" s="181"/>
      <c r="R45" s="182"/>
    </row>
    <row r="46" spans="1:18" ht="33.75" customHeight="1" x14ac:dyDescent="0.25">
      <c r="A46" s="471">
        <v>68</v>
      </c>
      <c r="B46" s="471" t="s">
        <v>152</v>
      </c>
      <c r="C46" s="497" t="s">
        <v>153</v>
      </c>
      <c r="D46" s="499">
        <v>500000</v>
      </c>
      <c r="E46" s="502">
        <v>600000</v>
      </c>
      <c r="F46" s="471">
        <v>606</v>
      </c>
      <c r="G46" s="471">
        <v>1004</v>
      </c>
      <c r="H46" s="471">
        <v>423321</v>
      </c>
      <c r="I46" s="69" t="s">
        <v>166</v>
      </c>
      <c r="J46" s="68" t="s">
        <v>167</v>
      </c>
      <c r="K46" s="69" t="s">
        <v>168</v>
      </c>
      <c r="L46" s="70">
        <v>5000</v>
      </c>
      <c r="M46" s="70">
        <v>6000</v>
      </c>
      <c r="N46" s="502">
        <f>D46-L46-L47-L48-L49-L50-L51-L52-L53-L54-L55</f>
        <v>248008</v>
      </c>
      <c r="O46" s="502">
        <f>E46-M46-M47-M48-M49-M50-M51-M52-M53-L54-M55</f>
        <v>307989.59999999998</v>
      </c>
      <c r="P46" s="35"/>
      <c r="Q46" s="71"/>
      <c r="R46" s="71"/>
    </row>
    <row r="47" spans="1:18" ht="22.5" customHeight="1" x14ac:dyDescent="0.25">
      <c r="A47" s="457"/>
      <c r="B47" s="457"/>
      <c r="C47" s="464"/>
      <c r="D47" s="500"/>
      <c r="E47" s="465"/>
      <c r="F47" s="457"/>
      <c r="G47" s="457"/>
      <c r="H47" s="457"/>
      <c r="I47" s="69" t="s">
        <v>169</v>
      </c>
      <c r="J47" s="68" t="s">
        <v>170</v>
      </c>
      <c r="K47" s="69" t="s">
        <v>171</v>
      </c>
      <c r="L47" s="70">
        <v>50700</v>
      </c>
      <c r="M47" s="70">
        <v>60840</v>
      </c>
      <c r="N47" s="458"/>
      <c r="O47" s="458"/>
      <c r="P47" s="35"/>
      <c r="Q47" s="71"/>
      <c r="R47" s="71"/>
    </row>
    <row r="48" spans="1:18" ht="44.25" customHeight="1" x14ac:dyDescent="0.25">
      <c r="A48" s="457"/>
      <c r="B48" s="457"/>
      <c r="C48" s="464"/>
      <c r="D48" s="500"/>
      <c r="E48" s="465"/>
      <c r="F48" s="457"/>
      <c r="G48" s="457"/>
      <c r="H48" s="457"/>
      <c r="I48" s="69" t="s">
        <v>172</v>
      </c>
      <c r="J48" s="68" t="s">
        <v>173</v>
      </c>
      <c r="K48" s="69" t="s">
        <v>174</v>
      </c>
      <c r="L48" s="70">
        <v>30000</v>
      </c>
      <c r="M48" s="70">
        <v>30000</v>
      </c>
      <c r="N48" s="458"/>
      <c r="O48" s="458"/>
      <c r="P48" s="35"/>
      <c r="Q48" s="71"/>
      <c r="R48" s="71"/>
    </row>
    <row r="49" spans="1:18" ht="33.75" customHeight="1" x14ac:dyDescent="0.25">
      <c r="A49" s="457"/>
      <c r="B49" s="457"/>
      <c r="C49" s="464"/>
      <c r="D49" s="500"/>
      <c r="E49" s="465"/>
      <c r="F49" s="457"/>
      <c r="G49" s="457"/>
      <c r="H49" s="457"/>
      <c r="I49" s="69" t="s">
        <v>175</v>
      </c>
      <c r="J49" s="68" t="s">
        <v>176</v>
      </c>
      <c r="K49" s="69" t="s">
        <v>168</v>
      </c>
      <c r="L49" s="70">
        <v>40392</v>
      </c>
      <c r="M49" s="70">
        <v>48470.400000000001</v>
      </c>
      <c r="N49" s="458"/>
      <c r="O49" s="458"/>
      <c r="P49" s="35"/>
      <c r="Q49" s="71"/>
      <c r="R49" s="71"/>
    </row>
    <row r="50" spans="1:18" ht="33.75" customHeight="1" x14ac:dyDescent="0.25">
      <c r="A50" s="457"/>
      <c r="B50" s="457"/>
      <c r="C50" s="464"/>
      <c r="D50" s="500"/>
      <c r="E50" s="465"/>
      <c r="F50" s="457"/>
      <c r="G50" s="457"/>
      <c r="H50" s="457"/>
      <c r="I50" s="69" t="s">
        <v>186</v>
      </c>
      <c r="J50" s="68" t="s">
        <v>167</v>
      </c>
      <c r="K50" s="69" t="s">
        <v>192</v>
      </c>
      <c r="L50" s="70">
        <v>5000</v>
      </c>
      <c r="M50" s="70">
        <v>6000</v>
      </c>
      <c r="N50" s="458"/>
      <c r="O50" s="458"/>
      <c r="P50" s="35"/>
      <c r="Q50" s="71"/>
      <c r="R50" s="71"/>
    </row>
    <row r="51" spans="1:18" ht="42" x14ac:dyDescent="0.25">
      <c r="A51" s="457"/>
      <c r="B51" s="457"/>
      <c r="C51" s="464"/>
      <c r="D51" s="500"/>
      <c r="E51" s="465"/>
      <c r="F51" s="457"/>
      <c r="G51" s="457"/>
      <c r="H51" s="457"/>
      <c r="I51" s="69" t="s">
        <v>203</v>
      </c>
      <c r="J51" s="68" t="s">
        <v>204</v>
      </c>
      <c r="K51" s="69" t="s">
        <v>198</v>
      </c>
      <c r="L51" s="70">
        <v>16150</v>
      </c>
      <c r="M51" s="70">
        <v>19380</v>
      </c>
      <c r="N51" s="458"/>
      <c r="O51" s="458"/>
      <c r="P51" s="35"/>
      <c r="Q51" s="71"/>
      <c r="R51" s="71"/>
    </row>
    <row r="52" spans="1:18" ht="20.25" customHeight="1" x14ac:dyDescent="0.25">
      <c r="A52" s="457"/>
      <c r="B52" s="457"/>
      <c r="C52" s="464"/>
      <c r="D52" s="500"/>
      <c r="E52" s="465"/>
      <c r="F52" s="457"/>
      <c r="G52" s="457"/>
      <c r="H52" s="457"/>
      <c r="I52" s="69" t="s">
        <v>257</v>
      </c>
      <c r="J52" s="68" t="s">
        <v>170</v>
      </c>
      <c r="K52" s="69" t="s">
        <v>254</v>
      </c>
      <c r="L52" s="70">
        <v>16900</v>
      </c>
      <c r="M52" s="70">
        <v>20280</v>
      </c>
      <c r="N52" s="458"/>
      <c r="O52" s="458"/>
      <c r="P52" s="35"/>
      <c r="Q52" s="71"/>
      <c r="R52" s="71"/>
    </row>
    <row r="53" spans="1:18" ht="33.75" customHeight="1" x14ac:dyDescent="0.25">
      <c r="A53" s="457"/>
      <c r="B53" s="457"/>
      <c r="C53" s="464"/>
      <c r="D53" s="500"/>
      <c r="E53" s="465"/>
      <c r="F53" s="457"/>
      <c r="G53" s="457"/>
      <c r="H53" s="457"/>
      <c r="I53" s="69" t="s">
        <v>268</v>
      </c>
      <c r="J53" s="68" t="s">
        <v>170</v>
      </c>
      <c r="K53" s="69" t="s">
        <v>260</v>
      </c>
      <c r="L53" s="70">
        <v>45600</v>
      </c>
      <c r="M53" s="70">
        <v>54720</v>
      </c>
      <c r="N53" s="458"/>
      <c r="O53" s="458"/>
      <c r="P53" s="35"/>
      <c r="Q53" s="71"/>
      <c r="R53" s="71"/>
    </row>
    <row r="54" spans="1:18" ht="31.5" x14ac:dyDescent="0.25">
      <c r="A54" s="457"/>
      <c r="B54" s="421"/>
      <c r="C54" s="423"/>
      <c r="D54" s="506"/>
      <c r="E54" s="425"/>
      <c r="F54" s="421"/>
      <c r="G54" s="421"/>
      <c r="H54" s="421"/>
      <c r="I54" s="69" t="s">
        <v>259</v>
      </c>
      <c r="J54" s="68" t="s">
        <v>258</v>
      </c>
      <c r="K54" s="69" t="s">
        <v>260</v>
      </c>
      <c r="L54" s="70">
        <v>21900</v>
      </c>
      <c r="M54" s="70">
        <v>21900</v>
      </c>
      <c r="N54" s="458"/>
      <c r="O54" s="458"/>
      <c r="P54" s="35"/>
      <c r="Q54" s="71"/>
      <c r="R54" s="71"/>
    </row>
    <row r="55" spans="1:18" ht="18" customHeight="1" x14ac:dyDescent="0.25">
      <c r="A55" s="457"/>
      <c r="B55" s="165" t="s">
        <v>152</v>
      </c>
      <c r="C55" s="166" t="s">
        <v>153</v>
      </c>
      <c r="D55" s="169"/>
      <c r="E55" s="170"/>
      <c r="F55" s="165">
        <v>606</v>
      </c>
      <c r="G55" s="165">
        <v>1004</v>
      </c>
      <c r="H55" s="165">
        <v>423321</v>
      </c>
      <c r="I55" s="171" t="s">
        <v>287</v>
      </c>
      <c r="J55" s="172" t="s">
        <v>299</v>
      </c>
      <c r="K55" s="171" t="s">
        <v>282</v>
      </c>
      <c r="L55" s="173">
        <v>20350</v>
      </c>
      <c r="M55" s="156">
        <v>24420</v>
      </c>
      <c r="N55" s="425"/>
      <c r="O55" s="425"/>
      <c r="P55" s="35"/>
      <c r="Q55" s="71"/>
      <c r="R55" s="71"/>
    </row>
    <row r="56" spans="1:18" ht="25.5" customHeight="1" x14ac:dyDescent="0.25">
      <c r="A56" s="114">
        <v>69</v>
      </c>
      <c r="B56" s="67" t="s">
        <v>154</v>
      </c>
      <c r="C56" s="72" t="s">
        <v>155</v>
      </c>
      <c r="D56" s="77">
        <v>125000</v>
      </c>
      <c r="E56" s="74">
        <v>150000</v>
      </c>
      <c r="F56" s="67">
        <v>606</v>
      </c>
      <c r="G56" s="67">
        <v>1004</v>
      </c>
      <c r="H56" s="67">
        <v>423421</v>
      </c>
      <c r="I56" s="67" t="s">
        <v>197</v>
      </c>
      <c r="J56" s="75" t="s">
        <v>208</v>
      </c>
      <c r="K56" s="67" t="s">
        <v>211</v>
      </c>
      <c r="L56" s="74">
        <v>41650</v>
      </c>
      <c r="M56" s="74">
        <v>49980</v>
      </c>
      <c r="N56" s="74">
        <f>D56-L56</f>
        <v>83350</v>
      </c>
      <c r="O56" s="74">
        <f>E56-M56</f>
        <v>100020</v>
      </c>
      <c r="P56" s="33"/>
      <c r="Q56" s="76"/>
      <c r="R56" s="76"/>
    </row>
    <row r="57" spans="1:18" ht="20.25" customHeight="1" x14ac:dyDescent="0.25">
      <c r="A57" s="58" t="s">
        <v>156</v>
      </c>
      <c r="B57" s="59"/>
      <c r="C57" s="59"/>
      <c r="D57" s="59"/>
      <c r="E57" s="59"/>
      <c r="F57" s="59"/>
      <c r="G57" s="59"/>
      <c r="H57" s="59"/>
      <c r="I57" s="59"/>
      <c r="J57" s="99"/>
      <c r="K57" s="99"/>
      <c r="L57" s="99"/>
      <c r="M57" s="99"/>
      <c r="N57" s="99"/>
      <c r="O57" s="99"/>
      <c r="P57" s="59"/>
      <c r="Q57" s="59"/>
      <c r="R57" s="60"/>
    </row>
    <row r="58" spans="1:18" ht="20.25" customHeight="1" x14ac:dyDescent="0.25">
      <c r="A58" s="183">
        <v>73</v>
      </c>
      <c r="B58" s="183" t="s">
        <v>157</v>
      </c>
      <c r="C58" s="184" t="s">
        <v>158</v>
      </c>
      <c r="D58" s="185">
        <v>11649824</v>
      </c>
      <c r="E58" s="25">
        <v>11649824</v>
      </c>
      <c r="F58" s="183">
        <v>606</v>
      </c>
      <c r="G58" s="183">
        <v>1004</v>
      </c>
      <c r="H58" s="183">
        <v>423599</v>
      </c>
      <c r="I58" s="43"/>
      <c r="J58" s="42"/>
      <c r="K58" s="43"/>
      <c r="L58" s="41"/>
      <c r="M58" s="41"/>
      <c r="N58" s="41"/>
      <c r="O58" s="41"/>
      <c r="P58" s="33"/>
      <c r="Q58" s="26"/>
      <c r="R58" s="26"/>
    </row>
    <row r="59" spans="1:18" ht="25.5" customHeight="1" thickBot="1" x14ac:dyDescent="0.3">
      <c r="A59" s="52"/>
      <c r="B59" s="53"/>
      <c r="C59" s="53"/>
      <c r="D59" s="53"/>
      <c r="E59" s="53"/>
      <c r="F59" s="53"/>
      <c r="G59" s="53"/>
      <c r="H59" s="53"/>
      <c r="I59" s="53"/>
      <c r="J59" s="100"/>
      <c r="K59" s="100"/>
      <c r="L59" s="54"/>
      <c r="M59" s="54"/>
      <c r="N59" s="54"/>
      <c r="O59" s="54"/>
      <c r="P59" s="55"/>
      <c r="Q59" s="55"/>
      <c r="R59" s="55"/>
    </row>
    <row r="60" spans="1:18" ht="24" customHeight="1" x14ac:dyDescent="0.25">
      <c r="A60" s="432" t="s">
        <v>0</v>
      </c>
      <c r="B60" s="434" t="s">
        <v>1</v>
      </c>
      <c r="C60" s="434" t="s">
        <v>3</v>
      </c>
      <c r="D60" s="434" t="s">
        <v>2</v>
      </c>
      <c r="E60" s="437"/>
      <c r="F60" s="434" t="s">
        <v>4</v>
      </c>
      <c r="G60" s="434" t="s">
        <v>151</v>
      </c>
      <c r="H60" s="434" t="s">
        <v>6</v>
      </c>
      <c r="I60" s="434" t="s">
        <v>9</v>
      </c>
      <c r="J60" s="434" t="s">
        <v>12</v>
      </c>
      <c r="K60" s="434" t="s">
        <v>84</v>
      </c>
      <c r="L60" s="434" t="s">
        <v>83</v>
      </c>
      <c r="M60" s="434"/>
      <c r="N60" s="434" t="s">
        <v>85</v>
      </c>
      <c r="O60" s="441"/>
      <c r="P60" s="46"/>
      <c r="Q60" s="466" t="s">
        <v>87</v>
      </c>
      <c r="R60" s="467"/>
    </row>
    <row r="61" spans="1:18" ht="20.25" customHeight="1" thickBot="1" x14ac:dyDescent="0.3">
      <c r="A61" s="453"/>
      <c r="B61" s="454"/>
      <c r="C61" s="455"/>
      <c r="D61" s="47" t="s">
        <v>7</v>
      </c>
      <c r="E61" s="47" t="s">
        <v>8</v>
      </c>
      <c r="F61" s="454"/>
      <c r="G61" s="454"/>
      <c r="H61" s="454"/>
      <c r="I61" s="456"/>
      <c r="J61" s="460"/>
      <c r="K61" s="448"/>
      <c r="L61" s="96" t="s">
        <v>7</v>
      </c>
      <c r="M61" s="96" t="s">
        <v>8</v>
      </c>
      <c r="N61" s="48" t="s">
        <v>7</v>
      </c>
      <c r="O61" s="96" t="s">
        <v>8</v>
      </c>
      <c r="P61" s="49"/>
      <c r="Q61" s="468"/>
      <c r="R61" s="469"/>
    </row>
    <row r="62" spans="1:18" ht="29.25" customHeight="1" thickBot="1" x14ac:dyDescent="0.3">
      <c r="A62" s="450" t="s">
        <v>106</v>
      </c>
      <c r="B62" s="451"/>
      <c r="C62" s="451"/>
      <c r="D62" s="451"/>
      <c r="E62" s="451"/>
      <c r="F62" s="451"/>
      <c r="G62" s="451"/>
      <c r="H62" s="451"/>
      <c r="I62" s="451"/>
      <c r="J62" s="451"/>
      <c r="K62" s="451"/>
      <c r="L62" s="451"/>
      <c r="M62" s="451"/>
      <c r="N62" s="451"/>
      <c r="O62" s="451"/>
      <c r="P62" s="451"/>
      <c r="Q62" s="451"/>
      <c r="R62" s="452"/>
    </row>
    <row r="63" spans="1:18" ht="42" x14ac:dyDescent="0.25">
      <c r="A63" s="64">
        <v>74</v>
      </c>
      <c r="B63" s="64" t="s">
        <v>40</v>
      </c>
      <c r="C63" s="65" t="s">
        <v>116</v>
      </c>
      <c r="D63" s="66">
        <v>500000</v>
      </c>
      <c r="E63" s="66">
        <v>600000</v>
      </c>
      <c r="F63" s="64">
        <v>606</v>
      </c>
      <c r="G63" s="64">
        <v>5015</v>
      </c>
      <c r="H63" s="64">
        <v>424911</v>
      </c>
      <c r="I63" s="69" t="s">
        <v>221</v>
      </c>
      <c r="J63" s="68" t="s">
        <v>247</v>
      </c>
      <c r="K63" s="69" t="s">
        <v>246</v>
      </c>
      <c r="L63" s="70">
        <v>498000</v>
      </c>
      <c r="M63" s="70">
        <v>597600</v>
      </c>
      <c r="N63" s="66">
        <f>D63-L63</f>
        <v>2000</v>
      </c>
      <c r="O63" s="66">
        <f>E63-M63</f>
        <v>2400</v>
      </c>
      <c r="P63" s="35"/>
      <c r="Q63" s="71"/>
      <c r="R63" s="71"/>
    </row>
    <row r="64" spans="1:18" ht="42" x14ac:dyDescent="0.25">
      <c r="A64" s="114">
        <v>75</v>
      </c>
      <c r="B64" s="67" t="s">
        <v>61</v>
      </c>
      <c r="C64" s="72" t="s">
        <v>125</v>
      </c>
      <c r="D64" s="74">
        <v>500000</v>
      </c>
      <c r="E64" s="74">
        <v>600000</v>
      </c>
      <c r="F64" s="67">
        <v>606</v>
      </c>
      <c r="G64" s="67">
        <v>5015</v>
      </c>
      <c r="H64" s="67">
        <v>511441</v>
      </c>
      <c r="I64" s="67" t="s">
        <v>222</v>
      </c>
      <c r="J64" s="75" t="s">
        <v>249</v>
      </c>
      <c r="K64" s="67" t="s">
        <v>246</v>
      </c>
      <c r="L64" s="74">
        <v>500000</v>
      </c>
      <c r="M64" s="74">
        <v>500000</v>
      </c>
      <c r="N64" s="74">
        <f>D64-L64</f>
        <v>0</v>
      </c>
      <c r="O64" s="74">
        <f>E64-M64</f>
        <v>100000</v>
      </c>
      <c r="P64" s="33"/>
      <c r="Q64" s="76"/>
      <c r="R64" s="76"/>
    </row>
    <row r="65" spans="1:18" ht="30.75" customHeight="1" thickBot="1" x14ac:dyDescent="0.3">
      <c r="A65" s="477"/>
      <c r="B65" s="478"/>
      <c r="C65" s="478"/>
      <c r="D65" s="478"/>
      <c r="E65" s="478"/>
      <c r="F65" s="478"/>
      <c r="G65" s="478"/>
      <c r="H65" s="478"/>
      <c r="I65" s="478"/>
      <c r="J65" s="478"/>
      <c r="K65" s="478"/>
      <c r="L65" s="478"/>
      <c r="M65" s="478"/>
      <c r="N65" s="478"/>
      <c r="O65" s="478"/>
      <c r="P65" s="478"/>
      <c r="Q65" s="478"/>
      <c r="R65" s="478"/>
    </row>
    <row r="66" spans="1:18" ht="41.25" customHeight="1" x14ac:dyDescent="0.25">
      <c r="A66" s="504" t="s">
        <v>0</v>
      </c>
      <c r="B66" s="481" t="s">
        <v>1</v>
      </c>
      <c r="C66" s="481" t="s">
        <v>3</v>
      </c>
      <c r="D66" s="481" t="s">
        <v>2</v>
      </c>
      <c r="E66" s="484"/>
      <c r="F66" s="481" t="s">
        <v>4</v>
      </c>
      <c r="G66" s="481" t="s">
        <v>5</v>
      </c>
      <c r="H66" s="481" t="s">
        <v>6</v>
      </c>
      <c r="I66" s="481" t="s">
        <v>9</v>
      </c>
      <c r="J66" s="481" t="s">
        <v>12</v>
      </c>
      <c r="K66" s="481" t="s">
        <v>84</v>
      </c>
      <c r="L66" s="481" t="s">
        <v>83</v>
      </c>
      <c r="M66" s="481"/>
      <c r="N66" s="481" t="s">
        <v>85</v>
      </c>
      <c r="O66" s="492"/>
      <c r="P66" s="31"/>
      <c r="Q66" s="485" t="s">
        <v>87</v>
      </c>
      <c r="R66" s="486"/>
    </row>
    <row r="67" spans="1:18" ht="29.25" customHeight="1" thickBot="1" x14ac:dyDescent="0.3">
      <c r="A67" s="505"/>
      <c r="B67" s="482"/>
      <c r="C67" s="483"/>
      <c r="D67" s="21" t="s">
        <v>7</v>
      </c>
      <c r="E67" s="21" t="s">
        <v>8</v>
      </c>
      <c r="F67" s="482"/>
      <c r="G67" s="482"/>
      <c r="H67" s="482"/>
      <c r="I67" s="489"/>
      <c r="J67" s="490"/>
      <c r="K67" s="491"/>
      <c r="L67" s="95" t="s">
        <v>7</v>
      </c>
      <c r="M67" s="95" t="s">
        <v>8</v>
      </c>
      <c r="N67" s="94" t="s">
        <v>7</v>
      </c>
      <c r="O67" s="95" t="s">
        <v>8</v>
      </c>
      <c r="P67" s="32"/>
      <c r="Q67" s="485"/>
      <c r="R67" s="486"/>
    </row>
    <row r="68" spans="1:18" ht="29.25" customHeight="1" thickBot="1" x14ac:dyDescent="0.3">
      <c r="A68" s="450" t="s">
        <v>106</v>
      </c>
      <c r="B68" s="451"/>
      <c r="C68" s="451"/>
      <c r="D68" s="451"/>
      <c r="E68" s="451"/>
      <c r="F68" s="451"/>
      <c r="G68" s="451"/>
      <c r="H68" s="451"/>
      <c r="I68" s="451"/>
      <c r="J68" s="451"/>
      <c r="K68" s="451"/>
      <c r="L68" s="451"/>
      <c r="M68" s="451"/>
      <c r="N68" s="451"/>
      <c r="O68" s="451"/>
      <c r="P68" s="451"/>
      <c r="Q68" s="451"/>
      <c r="R68" s="452"/>
    </row>
    <row r="69" spans="1:18" ht="33" customHeight="1" x14ac:dyDescent="0.25">
      <c r="A69" s="67">
        <v>76</v>
      </c>
      <c r="B69" s="67" t="s">
        <v>142</v>
      </c>
      <c r="C69" s="72" t="s">
        <v>143</v>
      </c>
      <c r="D69" s="74">
        <v>100000</v>
      </c>
      <c r="E69" s="74">
        <v>120000</v>
      </c>
      <c r="F69" s="67">
        <v>614</v>
      </c>
      <c r="G69" s="67">
        <v>1001</v>
      </c>
      <c r="H69" s="67">
        <v>426919</v>
      </c>
      <c r="I69" s="67" t="s">
        <v>178</v>
      </c>
      <c r="J69" s="75" t="s">
        <v>190</v>
      </c>
      <c r="K69" s="67" t="s">
        <v>198</v>
      </c>
      <c r="L69" s="74">
        <v>99950</v>
      </c>
      <c r="M69" s="74">
        <v>119940</v>
      </c>
      <c r="N69" s="74">
        <f>D69-L69</f>
        <v>50</v>
      </c>
      <c r="O69" s="74">
        <f>E69-M69</f>
        <v>60</v>
      </c>
      <c r="P69" s="34"/>
      <c r="Q69" s="76"/>
      <c r="R69" s="76"/>
    </row>
    <row r="70" spans="1:18" ht="27" customHeight="1" x14ac:dyDescent="0.25">
      <c r="A70" s="78">
        <v>80</v>
      </c>
      <c r="B70" s="67" t="s">
        <v>237</v>
      </c>
      <c r="C70" s="72" t="s">
        <v>238</v>
      </c>
      <c r="D70" s="77">
        <v>125000</v>
      </c>
      <c r="E70" s="74">
        <v>150000</v>
      </c>
      <c r="F70" s="67">
        <v>614</v>
      </c>
      <c r="G70" s="67">
        <v>1001</v>
      </c>
      <c r="H70" s="67">
        <v>423212</v>
      </c>
      <c r="I70" s="67" t="s">
        <v>245</v>
      </c>
      <c r="J70" s="75" t="s">
        <v>263</v>
      </c>
      <c r="K70" s="67" t="s">
        <v>264</v>
      </c>
      <c r="L70" s="74">
        <v>72498</v>
      </c>
      <c r="M70" s="74">
        <v>86997.6</v>
      </c>
      <c r="N70" s="74">
        <f>D70-L70</f>
        <v>52502</v>
      </c>
      <c r="O70" s="74">
        <f>E70-M70</f>
        <v>63002.399999999994</v>
      </c>
      <c r="P70" s="34"/>
      <c r="Q70" s="76"/>
      <c r="R70" s="76"/>
    </row>
    <row r="71" spans="1:18" ht="27" customHeight="1" x14ac:dyDescent="0.25">
      <c r="A71" s="109"/>
      <c r="B71" s="110"/>
      <c r="C71" s="110"/>
      <c r="D71" s="110"/>
      <c r="E71" s="110"/>
      <c r="F71" s="110"/>
      <c r="G71" s="110"/>
      <c r="H71" s="110"/>
      <c r="I71" s="110"/>
      <c r="J71" s="110"/>
      <c r="K71" s="110"/>
      <c r="L71" s="111"/>
      <c r="M71" s="111"/>
      <c r="N71" s="111"/>
      <c r="O71" s="111"/>
      <c r="P71" s="112"/>
      <c r="Q71" s="112"/>
      <c r="R71" s="112"/>
    </row>
    <row r="72" spans="1:18" s="7" customFormat="1" ht="20.25" customHeight="1" x14ac:dyDescent="0.25">
      <c r="A72" s="4"/>
      <c r="B72" s="4"/>
      <c r="C72" s="3"/>
      <c r="D72" s="6"/>
      <c r="E72" s="6"/>
      <c r="F72" s="4"/>
      <c r="G72" s="4"/>
      <c r="H72" s="4"/>
      <c r="I72" s="2"/>
      <c r="J72" s="5"/>
      <c r="K72" s="2"/>
      <c r="L72" s="1"/>
      <c r="M72" s="1"/>
      <c r="N72" s="4"/>
      <c r="O72" s="1"/>
      <c r="P72"/>
      <c r="Q72"/>
      <c r="R72"/>
    </row>
    <row r="73" spans="1:18" s="7" customFormat="1" ht="20.25" customHeight="1" x14ac:dyDescent="0.25">
      <c r="A73" s="4"/>
      <c r="B73" s="4"/>
      <c r="C73" s="3"/>
      <c r="D73" s="6"/>
      <c r="E73" s="6"/>
      <c r="F73" s="4"/>
      <c r="G73" s="4"/>
      <c r="H73" s="4"/>
      <c r="I73" s="2"/>
      <c r="J73" s="5"/>
      <c r="K73" s="2"/>
      <c r="L73" s="1"/>
      <c r="M73" s="1"/>
      <c r="N73" s="4"/>
      <c r="O73" s="1"/>
      <c r="P73"/>
      <c r="Q73"/>
      <c r="R73"/>
    </row>
    <row r="74" spans="1:18" s="7" customFormat="1" ht="20.25" customHeight="1" x14ac:dyDescent="0.25">
      <c r="A74" s="4"/>
      <c r="B74" s="4"/>
      <c r="C74" s="3"/>
      <c r="D74" s="6"/>
      <c r="E74" s="6"/>
      <c r="F74" s="4"/>
      <c r="G74" s="4"/>
      <c r="H74" s="4"/>
      <c r="I74" s="2"/>
      <c r="J74" s="5"/>
      <c r="K74" s="2"/>
      <c r="L74" s="1"/>
      <c r="M74" s="1"/>
      <c r="N74" s="4"/>
      <c r="O74" s="1"/>
      <c r="P74"/>
      <c r="Q74"/>
      <c r="R74"/>
    </row>
    <row r="75" spans="1:18" s="7" customFormat="1" ht="48.75" customHeight="1" x14ac:dyDescent="0.25">
      <c r="A75" s="4"/>
      <c r="B75" s="4"/>
      <c r="C75" s="3"/>
      <c r="D75" s="6"/>
      <c r="E75" s="6"/>
      <c r="F75" s="4"/>
      <c r="G75" s="4"/>
      <c r="H75" s="4"/>
      <c r="I75" s="2"/>
      <c r="J75" s="5"/>
      <c r="K75" s="2"/>
      <c r="L75" s="1"/>
      <c r="M75" s="1"/>
      <c r="N75" s="4"/>
      <c r="O75" s="1"/>
      <c r="P75"/>
      <c r="Q75"/>
      <c r="R75"/>
    </row>
    <row r="76" spans="1:18" s="22" customFormat="1" ht="47.25" customHeight="1" x14ac:dyDescent="0.25">
      <c r="A76" s="4"/>
      <c r="B76" s="4"/>
      <c r="C76" s="3"/>
      <c r="D76" s="6"/>
      <c r="E76" s="6"/>
      <c r="F76" s="4"/>
      <c r="G76" s="4"/>
      <c r="H76" s="4"/>
      <c r="I76" s="2"/>
      <c r="J76" s="5"/>
      <c r="K76" s="2"/>
      <c r="L76" s="1"/>
      <c r="M76" s="1"/>
      <c r="N76" s="4"/>
      <c r="O76" s="1"/>
      <c r="P76"/>
      <c r="Q76"/>
      <c r="R76"/>
    </row>
    <row r="77" spans="1:18" s="22" customFormat="1" ht="26.25" customHeight="1" x14ac:dyDescent="0.25">
      <c r="A77" s="4"/>
      <c r="B77" s="4"/>
      <c r="C77" s="3"/>
      <c r="D77" s="6"/>
      <c r="E77" s="6"/>
      <c r="F77" s="4"/>
      <c r="G77" s="4"/>
      <c r="H77" s="4"/>
      <c r="I77" s="2"/>
      <c r="J77" s="5"/>
      <c r="K77" s="2"/>
      <c r="L77" s="1"/>
      <c r="M77" s="1"/>
      <c r="N77" s="4"/>
      <c r="O77" s="1"/>
      <c r="P77"/>
      <c r="Q77"/>
      <c r="R77"/>
    </row>
    <row r="78" spans="1:18" ht="24.75" customHeight="1" x14ac:dyDescent="0.25"/>
    <row r="79" spans="1:18" ht="21" customHeight="1" x14ac:dyDescent="0.25"/>
    <row r="82" spans="1:18" ht="28.5" customHeight="1" x14ac:dyDescent="0.25"/>
    <row r="83" spans="1:18" ht="27.75" customHeight="1" x14ac:dyDescent="0.25"/>
    <row r="84" spans="1:18" ht="27.75" customHeight="1" x14ac:dyDescent="0.25"/>
    <row r="85" spans="1:18" ht="35.25" customHeight="1" x14ac:dyDescent="0.25"/>
    <row r="86" spans="1:18" ht="30" customHeight="1" x14ac:dyDescent="0.25"/>
    <row r="87" spans="1:18" ht="27" customHeight="1" x14ac:dyDescent="0.25"/>
    <row r="88" spans="1:18" s="7" customFormat="1" ht="27" customHeight="1" x14ac:dyDescent="0.25">
      <c r="A88" s="4"/>
      <c r="B88" s="4"/>
      <c r="C88" s="3"/>
      <c r="D88" s="6"/>
      <c r="E88" s="6"/>
      <c r="F88" s="4"/>
      <c r="G88" s="4"/>
      <c r="H88" s="4"/>
      <c r="I88" s="2"/>
      <c r="J88" s="5"/>
      <c r="K88" s="2"/>
      <c r="L88" s="1"/>
      <c r="M88" s="1"/>
      <c r="N88" s="4"/>
      <c r="O88" s="1"/>
      <c r="P88"/>
      <c r="Q88"/>
      <c r="R88"/>
    </row>
    <row r="89" spans="1:18" ht="27" customHeight="1" x14ac:dyDescent="0.25"/>
    <row r="90" spans="1:18" ht="25.5" customHeight="1" x14ac:dyDescent="0.25"/>
  </sheetData>
  <mergeCells count="119">
    <mergeCell ref="E2:K2"/>
    <mergeCell ref="A40:A41"/>
    <mergeCell ref="B40:B41"/>
    <mergeCell ref="I4:I5"/>
    <mergeCell ref="J4:J5"/>
    <mergeCell ref="K4:K5"/>
    <mergeCell ref="G4:G5"/>
    <mergeCell ref="F4:F5"/>
    <mergeCell ref="D4:E4"/>
    <mergeCell ref="A4:A5"/>
    <mergeCell ref="B4:B5"/>
    <mergeCell ref="C40:C41"/>
    <mergeCell ref="D40:E40"/>
    <mergeCell ref="A22:A24"/>
    <mergeCell ref="G9:G10"/>
    <mergeCell ref="G40:G41"/>
    <mergeCell ref="D22:D24"/>
    <mergeCell ref="H9:H10"/>
    <mergeCell ref="C4:C5"/>
    <mergeCell ref="H4:H5"/>
    <mergeCell ref="A6:R6"/>
    <mergeCell ref="A11:A12"/>
    <mergeCell ref="B11:B12"/>
    <mergeCell ref="D9:D10"/>
    <mergeCell ref="O11:O12"/>
    <mergeCell ref="O43:O45"/>
    <mergeCell ref="F17:F18"/>
    <mergeCell ref="G17:G18"/>
    <mergeCell ref="H17:H18"/>
    <mergeCell ref="I40:I41"/>
    <mergeCell ref="B22:B24"/>
    <mergeCell ref="B43:B45"/>
    <mergeCell ref="C43:C45"/>
    <mergeCell ref="D43:D45"/>
    <mergeCell ref="E43:E45"/>
    <mergeCell ref="F43:F45"/>
    <mergeCell ref="C11:C12"/>
    <mergeCell ref="D11:D12"/>
    <mergeCell ref="E11:E12"/>
    <mergeCell ref="F11:F12"/>
    <mergeCell ref="G11:G12"/>
    <mergeCell ref="H11:H12"/>
    <mergeCell ref="N22:N24"/>
    <mergeCell ref="E17:E18"/>
    <mergeCell ref="N11:N12"/>
    <mergeCell ref="N43:N45"/>
    <mergeCell ref="I43:I45"/>
    <mergeCell ref="Q60:R61"/>
    <mergeCell ref="Q4:Q5"/>
    <mergeCell ref="H22:H24"/>
    <mergeCell ref="C22:C24"/>
    <mergeCell ref="E22:E24"/>
    <mergeCell ref="J40:J41"/>
    <mergeCell ref="F22:F24"/>
    <mergeCell ref="G22:G24"/>
    <mergeCell ref="H40:H41"/>
    <mergeCell ref="F40:F41"/>
    <mergeCell ref="N9:N10"/>
    <mergeCell ref="O9:O10"/>
    <mergeCell ref="A42:R42"/>
    <mergeCell ref="N40:O40"/>
    <mergeCell ref="Q40:R41"/>
    <mergeCell ref="K40:K41"/>
    <mergeCell ref="L4:M4"/>
    <mergeCell ref="N4:O4"/>
    <mergeCell ref="O22:O24"/>
    <mergeCell ref="F9:F10"/>
    <mergeCell ref="B46:B54"/>
    <mergeCell ref="F46:F54"/>
    <mergeCell ref="G46:G54"/>
    <mergeCell ref="E9:E10"/>
    <mergeCell ref="H60:H61"/>
    <mergeCell ref="C46:C54"/>
    <mergeCell ref="D46:D54"/>
    <mergeCell ref="E46:E54"/>
    <mergeCell ref="I60:I61"/>
    <mergeCell ref="J60:J61"/>
    <mergeCell ref="K60:K61"/>
    <mergeCell ref="D60:E60"/>
    <mergeCell ref="F60:F61"/>
    <mergeCell ref="C60:C61"/>
    <mergeCell ref="A66:A67"/>
    <mergeCell ref="A68:R68"/>
    <mergeCell ref="Q66:R67"/>
    <mergeCell ref="J66:J67"/>
    <mergeCell ref="K66:K67"/>
    <mergeCell ref="B66:B67"/>
    <mergeCell ref="C66:C67"/>
    <mergeCell ref="D66:E66"/>
    <mergeCell ref="N66:O66"/>
    <mergeCell ref="L66:M66"/>
    <mergeCell ref="G66:G67"/>
    <mergeCell ref="H66:H67"/>
    <mergeCell ref="F66:F67"/>
    <mergeCell ref="I66:I67"/>
    <mergeCell ref="A9:A10"/>
    <mergeCell ref="B9:B10"/>
    <mergeCell ref="C9:C10"/>
    <mergeCell ref="A65:R65"/>
    <mergeCell ref="A46:A55"/>
    <mergeCell ref="L40:M40"/>
    <mergeCell ref="A43:A45"/>
    <mergeCell ref="G43:G45"/>
    <mergeCell ref="H43:H45"/>
    <mergeCell ref="A60:A61"/>
    <mergeCell ref="B60:B61"/>
    <mergeCell ref="A17:A18"/>
    <mergeCell ref="B17:B18"/>
    <mergeCell ref="C17:C18"/>
    <mergeCell ref="D17:D18"/>
    <mergeCell ref="N17:N18"/>
    <mergeCell ref="O17:O18"/>
    <mergeCell ref="H46:H54"/>
    <mergeCell ref="N46:N55"/>
    <mergeCell ref="O46:O55"/>
    <mergeCell ref="A62:R62"/>
    <mergeCell ref="G60:G61"/>
    <mergeCell ref="L60:M60"/>
    <mergeCell ref="N60:O60"/>
  </mergeCells>
  <pageMargins left="0.7" right="0.7" top="0.75" bottom="0.75" header="0.3" footer="0.3"/>
  <pageSetup paperSize="9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344d5af-0cc1-40ac-8757-7ffb8f4b8870">JZTXXDJ63RMK-1995327959-102582</_dlc_DocId>
    <_dlc_DocIdUrl xmlns="7344d5af-0cc1-40ac-8757-7ffb8f4b8870">
      <Url>https://uzzp.dokumenta.apv/_layouts/15/DocIdRedir.aspx?ID=JZTXXDJ63RMK-1995327959-102582</Url>
      <Description>JZTXXDJ63RMK-1995327959-102582</Description>
    </_dlc_DocIdUrl>
    <SharedWithUsers xmlns="7344d5af-0cc1-40ac-8757-7ffb8f4b8870">
      <UserInfo>
        <DisplayName>Sanja Andric</DisplayName>
        <AccountId>26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5AE54E7AA63F5419FC34E9F6891CE59" ma:contentTypeVersion="2" ma:contentTypeDescription="Креирајте нови документ." ma:contentTypeScope="" ma:versionID="f350c665a9f1bffe4e1b6486040285d9">
  <xsd:schema xmlns:xsd="http://www.w3.org/2001/XMLSchema" xmlns:xs="http://www.w3.org/2001/XMLSchema" xmlns:p="http://schemas.microsoft.com/office/2006/metadata/properties" xmlns:ns2="7344d5af-0cc1-40ac-8757-7ffb8f4b8870" targetNamespace="http://schemas.microsoft.com/office/2006/metadata/properties" ma:root="true" ma:fieldsID="a324da18536f59f08c56dda3f3847d98" ns2:_="">
    <xsd:import namespace="7344d5af-0cc1-40ac-8757-7ffb8f4b887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44d5af-0cc1-40ac-8757-7ffb8f4b887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Вредност ID-а документа" ma:description="Овој ставци је додељена вредност ID-а документа." ma:internalName="_dlc_DocId" ma:readOnly="true">
      <xsd:simpleType>
        <xsd:restriction base="dms:Text"/>
      </xsd:simpleType>
    </xsd:element>
    <xsd:element name="_dlc_DocIdUrl" ma:index="9" nillable="true" ma:displayName="ID документа" ma:description="Трајна веза ка овом документу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Дељено са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Дељено са детаљима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адржаја"/>
        <xsd:element ref="dc:title" minOccurs="0" maxOccurs="1" ma:index="4" ma:displayName="Наслов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0B4CB25-C1D3-4047-9C94-ECF6B37E8286}">
  <ds:schemaRefs>
    <ds:schemaRef ds:uri="http://schemas.microsoft.com/office/2006/metadata/properties"/>
    <ds:schemaRef ds:uri="http://purl.org/dc/terms/"/>
    <ds:schemaRef ds:uri="http://purl.org/dc/dcmitype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7344d5af-0cc1-40ac-8757-7ffb8f4b8870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97EE165-D443-4A2C-936A-37413E68FC5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6A069E-65F7-45CF-B0E3-5DDAE69D64D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4B058F4-0040-45F6-92D2-5F9A490BB4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44d5af-0cc1-40ac-8757-7ffb8f4b88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PRIKAZ PO KONTIMA  (2)</vt:lpstr>
      <vt:lpstr>PRIKAZ PO KONTIMA </vt:lpstr>
      <vt:lpstr>ZBIRNI PRIKAZ</vt:lpstr>
      <vt:lpstr>NESPROVEDENE</vt:lpstr>
      <vt:lpstr>SPROVEDENE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Milena Jasnic</dc:creator>
  <cp:lastModifiedBy>Sanja Andric</cp:lastModifiedBy>
  <cp:lastPrinted>2022-09-09T11:03:14Z</cp:lastPrinted>
  <dcterms:created xsi:type="dcterms:W3CDTF">2019-02-22T11:06:06Z</dcterms:created>
  <dcterms:modified xsi:type="dcterms:W3CDTF">2023-07-10T09:51:36Z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0x010100C5AE54E7AA63F5419FC34E9F6891CE59</vt:lpwstr>
  </property>
  <property fmtid="{D5CDD505-2E9C-101B-9397-08002B2CF9AE}" pid="3" name="_dlc_DocIdItemGuid">
    <vt:lpwstr>5e739dc6-c3bf-4c9c-a0d8-e328ab0e3047</vt:lpwstr>
  </property>
</Properties>
</file>